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6920" windowHeight="11370" tabRatio="844" activeTab="0"/>
  </bookViews>
  <sheets>
    <sheet name="Denso 195130-0810" sheetId="1" r:id="rId1"/>
    <sheet name="Denso 195130-0771" sheetId="2" r:id="rId2"/>
    <sheet name="Denso 195130-1020" sheetId="3" r:id="rId3"/>
    <sheet name="Nissan 17042-40P05" sheetId="4" r:id="rId4"/>
    <sheet name="Walbro GSS341" sheetId="5" r:id="rId5"/>
    <sheet name="A'PEXi 404-A011" sheetId="6" r:id="rId6"/>
  </sheets>
  <definedNames/>
  <calcPr fullCalcOnLoad="1"/>
</workbook>
</file>

<file path=xl/sharedStrings.xml><?xml version="1.0" encoding="utf-8"?>
<sst xmlns="http://schemas.openxmlformats.org/spreadsheetml/2006/main" count="162" uniqueCount="46">
  <si>
    <t>DATE</t>
  </si>
  <si>
    <t>Lbs/Hr</t>
  </si>
  <si>
    <t>Gal/Hr</t>
  </si>
  <si>
    <t>Ltr/Hr</t>
  </si>
  <si>
    <t>Ltr/Min</t>
  </si>
  <si>
    <t>CC/Min</t>
  </si>
  <si>
    <t>Gr/Min</t>
  </si>
  <si>
    <t>Gr/Sec</t>
  </si>
  <si>
    <r>
      <t xml:space="preserve">PUMP </t>
    </r>
    <r>
      <rPr>
        <b/>
        <i/>
        <sz val="10"/>
        <rFont val="Arial"/>
        <family val="2"/>
      </rPr>
      <t>#</t>
    </r>
  </si>
  <si>
    <t xml:space="preserve"> </t>
  </si>
  <si>
    <t>PSIG</t>
  </si>
  <si>
    <t xml:space="preserve">             Horsepower value @  BSFC of</t>
  </si>
  <si>
    <t>BHP</t>
  </si>
  <si>
    <t>CUST.</t>
  </si>
  <si>
    <t xml:space="preserve">  TEST FLUID  S/G</t>
  </si>
  <si>
    <t>VOLTS</t>
  </si>
  <si>
    <t xml:space="preserve">PUMP </t>
  </si>
  <si>
    <t xml:space="preserve">          R C Engineering, Inc  Torrance,  Ca  (310) 320-2277</t>
  </si>
  <si>
    <t xml:space="preserve">   FUEL PUMP TEST</t>
  </si>
  <si>
    <t>RCFUEL @ AOL.COM -  WWW.RCENG.COM</t>
  </si>
  <si>
    <t xml:space="preserve"> is shown in last column at right.</t>
  </si>
  <si>
    <t>Jeff Lucius</t>
  </si>
  <si>
    <t>Black Tag Denso</t>
  </si>
  <si>
    <t>Green Tag Denso</t>
  </si>
  <si>
    <t>195130-0810</t>
  </si>
  <si>
    <t xml:space="preserve">Denso </t>
  </si>
  <si>
    <t>195130-0771</t>
  </si>
  <si>
    <t>Paul Prentis</t>
  </si>
  <si>
    <t>George Belejian</t>
  </si>
  <si>
    <t>17042-40P05</t>
  </si>
  <si>
    <t>http://www.autoperformanceengineering.com/html/fuelpump.html</t>
  </si>
  <si>
    <t>Walbro</t>
  </si>
  <si>
    <t>GSS341</t>
  </si>
  <si>
    <t>?</t>
  </si>
  <si>
    <t>Walbro supplied numbers</t>
  </si>
  <si>
    <t>195130-1020</t>
  </si>
  <si>
    <t>JL  -12% (12V)</t>
  </si>
  <si>
    <t>Amps</t>
  </si>
  <si>
    <t>@12 V</t>
  </si>
  <si>
    <t>A'PEXi</t>
  </si>
  <si>
    <t>404-A011</t>
  </si>
  <si>
    <t>unknown</t>
  </si>
  <si>
    <t>Max Cooper</t>
  </si>
  <si>
    <t>Results are published by Max Cooper at http://www.maxcooper.com/rx7/parts_info/fuel/pumps/apexi_bnr32.html</t>
  </si>
  <si>
    <t>Nissan</t>
  </si>
  <si>
    <t>measured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</si>
</sst>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>
      <alignment/>
      <protection/>
    </xf>
    <xf numFmtId="2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2" fontId="0" fillId="0" borderId="0" xfId="0" applyNumberFormat="1" applyAlignment="1">
      <alignment/>
    </xf>
    <xf numFmtId="170" fontId="0" fillId="0" borderId="0" xfId="19" applyAlignment="1">
      <alignment horizontal="center"/>
      <protection/>
    </xf>
    <xf numFmtId="0" fontId="4" fillId="0" borderId="2" xfId="0" applyFont="1" applyBorder="1" applyAlignment="1" quotePrefix="1">
      <alignment horizontal="righ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170" fontId="0" fillId="0" borderId="0" xfId="19">
      <alignment/>
      <protection/>
    </xf>
    <xf numFmtId="0" fontId="4" fillId="0" borderId="0" xfId="0" applyFont="1" applyAlignment="1">
      <alignment horizontal="left"/>
    </xf>
    <xf numFmtId="2" fontId="0" fillId="0" borderId="0" xfId="20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c1" xfId="19"/>
    <cellStyle name="dec2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23</v>
      </c>
      <c r="D6" s="8"/>
      <c r="E6" s="4" t="s">
        <v>8</v>
      </c>
      <c r="F6" s="11" t="s">
        <v>24</v>
      </c>
      <c r="G6" s="8"/>
      <c r="H6" s="4" t="s">
        <v>0</v>
      </c>
      <c r="I6" s="16">
        <v>36978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21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2" spans="1:11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K12" t="s">
        <v>36</v>
      </c>
    </row>
    <row r="13" spans="1:9" ht="12.75">
      <c r="A13" s="2"/>
      <c r="B13" s="2" t="s">
        <v>45</v>
      </c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294</v>
      </c>
      <c r="C14" s="9">
        <f>B14/6.34</f>
        <v>46.37223974763407</v>
      </c>
      <c r="D14" s="9">
        <f>C14*3.7855</f>
        <v>175.54211356466877</v>
      </c>
      <c r="E14" s="9">
        <f>D14/60</f>
        <v>2.9257018927444793</v>
      </c>
      <c r="F14" s="9">
        <f>E14*1000</f>
        <v>2925.701892744479</v>
      </c>
      <c r="G14" s="9">
        <f>F14*0.71896</f>
        <v>2103.462632807571</v>
      </c>
      <c r="H14" s="9">
        <f>G14/60</f>
        <v>35.05771054679285</v>
      </c>
      <c r="I14" s="10">
        <f>B14/$E$10</f>
        <v>588</v>
      </c>
      <c r="K14" s="18">
        <f>0.88*D14</f>
        <v>154.47705993690852</v>
      </c>
    </row>
    <row r="15" spans="1:11" ht="12.75">
      <c r="A15" s="3">
        <v>40</v>
      </c>
      <c r="B15" s="5">
        <v>280</v>
      </c>
      <c r="C15" s="9">
        <f aca="true" t="shared" si="0" ref="C15:C21">B15/6.34</f>
        <v>44.16403785488959</v>
      </c>
      <c r="D15" s="9">
        <f>C15*3.7855</f>
        <v>167.18296529968455</v>
      </c>
      <c r="E15" s="9">
        <f>D15/60</f>
        <v>2.7863827549947424</v>
      </c>
      <c r="F15" s="9">
        <f>E15*1000</f>
        <v>2786.3827549947423</v>
      </c>
      <c r="G15" s="9">
        <f>F15*0.71896</f>
        <v>2003.2977455310202</v>
      </c>
      <c r="H15" s="9">
        <f>G15/60</f>
        <v>33.38829575885033</v>
      </c>
      <c r="I15" s="10">
        <f>B15/$E$10</f>
        <v>560</v>
      </c>
      <c r="K15" s="18">
        <f>0.88*D15</f>
        <v>147.1210094637224</v>
      </c>
    </row>
    <row r="16" spans="1:11" ht="12.75">
      <c r="A16" s="3">
        <v>45</v>
      </c>
      <c r="B16" s="5">
        <v>267</v>
      </c>
      <c r="C16" s="9">
        <f t="shared" si="0"/>
        <v>42.11356466876972</v>
      </c>
      <c r="D16" s="9">
        <f>C16*3.7855</f>
        <v>159.42089905362778</v>
      </c>
      <c r="E16" s="9">
        <f>D16/60</f>
        <v>2.65701498422713</v>
      </c>
      <c r="F16" s="9">
        <f>E16*1000</f>
        <v>2657.01498422713</v>
      </c>
      <c r="G16" s="9">
        <f>F16*0.71896</f>
        <v>1910.2874930599373</v>
      </c>
      <c r="H16" s="9">
        <f>G16/60</f>
        <v>31.838124884332288</v>
      </c>
      <c r="I16" s="10">
        <f>B16/$E$10</f>
        <v>534</v>
      </c>
      <c r="K16" s="18">
        <f>0.88*D16</f>
        <v>140.29039116719244</v>
      </c>
    </row>
    <row r="17" spans="1:11" ht="12.75">
      <c r="A17" s="3">
        <v>50</v>
      </c>
      <c r="B17" s="5">
        <v>251</v>
      </c>
      <c r="C17" s="9">
        <f t="shared" si="0"/>
        <v>39.58990536277603</v>
      </c>
      <c r="D17" s="9">
        <f>C17*3.7855</f>
        <v>149.86758675078866</v>
      </c>
      <c r="E17" s="9">
        <f>D17/60</f>
        <v>2.4977931125131443</v>
      </c>
      <c r="F17" s="9">
        <f>E17*1000</f>
        <v>2497.7931125131445</v>
      </c>
      <c r="G17" s="9">
        <f>F17*0.71896</f>
        <v>1795.8133361724504</v>
      </c>
      <c r="H17" s="9">
        <f>G17/60</f>
        <v>29.930222269540838</v>
      </c>
      <c r="I17" s="10">
        <f>B17/$E$10</f>
        <v>502</v>
      </c>
      <c r="K17" s="18">
        <f>0.88*D17</f>
        <v>131.88347634069402</v>
      </c>
    </row>
    <row r="18" spans="1:11" ht="12.75">
      <c r="A18" s="3">
        <v>55</v>
      </c>
      <c r="B18" s="5">
        <v>236</v>
      </c>
      <c r="C18" s="9">
        <f t="shared" si="0"/>
        <v>37.22397476340694</v>
      </c>
      <c r="D18" s="9">
        <f>C18*3.7855</f>
        <v>140.91135646687698</v>
      </c>
      <c r="E18" s="9">
        <f>D18/60</f>
        <v>2.348522607781283</v>
      </c>
      <c r="F18" s="9">
        <f>E18*1000</f>
        <v>2348.522607781283</v>
      </c>
      <c r="G18" s="9">
        <f>F18*0.71896</f>
        <v>1688.4938140904314</v>
      </c>
      <c r="H18" s="9">
        <f>G18/60</f>
        <v>28.141563568173858</v>
      </c>
      <c r="I18" s="10">
        <f>B18/$E$10</f>
        <v>472</v>
      </c>
      <c r="K18" s="18">
        <f>0.88*D18</f>
        <v>124.00199369085175</v>
      </c>
    </row>
    <row r="19" spans="1:11" ht="12.75">
      <c r="A19" s="3">
        <v>60</v>
      </c>
      <c r="B19" s="5">
        <v>215</v>
      </c>
      <c r="C19" s="9">
        <f t="shared" si="0"/>
        <v>33.911671924290225</v>
      </c>
      <c r="D19" s="9">
        <f>C19*3.7855</f>
        <v>128.37263406940065</v>
      </c>
      <c r="E19" s="9">
        <f>D19/60</f>
        <v>2.1395439011566775</v>
      </c>
      <c r="F19" s="9">
        <f>E19*1000</f>
        <v>2139.5439011566773</v>
      </c>
      <c r="G19" s="9">
        <f>F19*0.71896</f>
        <v>1538.246483175605</v>
      </c>
      <c r="H19" s="9">
        <f>G19/60</f>
        <v>25.637441386260083</v>
      </c>
      <c r="I19" s="10">
        <f>B19/$E$10</f>
        <v>430</v>
      </c>
      <c r="K19" s="18">
        <f>0.88*D19</f>
        <v>112.96791798107257</v>
      </c>
    </row>
    <row r="20" spans="1:11" ht="12.75">
      <c r="A20" s="3">
        <v>65</v>
      </c>
      <c r="B20" s="5">
        <v>200</v>
      </c>
      <c r="C20" s="9">
        <f t="shared" si="0"/>
        <v>31.545741324921135</v>
      </c>
      <c r="D20" s="9">
        <f>C20*3.7855</f>
        <v>119.41640378548895</v>
      </c>
      <c r="E20" s="9">
        <f>D20/60</f>
        <v>1.9902733964248158</v>
      </c>
      <c r="F20" s="9">
        <f>E20*1000</f>
        <v>1990.273396424816</v>
      </c>
      <c r="G20" s="9">
        <f>F20*0.71896</f>
        <v>1430.9269610935858</v>
      </c>
      <c r="H20" s="9">
        <f>G20/60</f>
        <v>23.848782684893095</v>
      </c>
      <c r="I20" s="10">
        <f>B20/$E$10</f>
        <v>400</v>
      </c>
      <c r="K20" s="18">
        <f>0.88*D20</f>
        <v>105.08643533123028</v>
      </c>
    </row>
    <row r="21" spans="1:11" ht="12.75">
      <c r="A21" s="3">
        <v>70</v>
      </c>
      <c r="B21" s="5">
        <v>162</v>
      </c>
      <c r="C21" s="9">
        <f t="shared" si="0"/>
        <v>25.55205047318612</v>
      </c>
      <c r="D21" s="9">
        <f>C21*3.7855</f>
        <v>96.72728706624606</v>
      </c>
      <c r="E21" s="9">
        <f>D21/60</f>
        <v>1.612121451104101</v>
      </c>
      <c r="F21" s="9">
        <f>E21*1000</f>
        <v>1612.1214511041012</v>
      </c>
      <c r="G21" s="9">
        <f>F21*0.71896</f>
        <v>1159.0508384858047</v>
      </c>
      <c r="H21" s="9">
        <f>G21/60</f>
        <v>19.31751397476341</v>
      </c>
      <c r="I21" s="10">
        <f>B21/$E$10</f>
        <v>324</v>
      </c>
      <c r="K21" s="18">
        <f>0.88*D21</f>
        <v>85.12001261829654</v>
      </c>
    </row>
    <row r="22" spans="1:9" ht="12.75">
      <c r="A22" s="3">
        <v>75</v>
      </c>
      <c r="B22" s="5"/>
      <c r="C22" s="9"/>
      <c r="D22" s="9"/>
      <c r="E22" s="9"/>
      <c r="F22" s="9"/>
      <c r="G22" s="9"/>
      <c r="H22" s="9"/>
      <c r="I22" s="10"/>
    </row>
    <row r="23" spans="1:9" ht="12.75">
      <c r="A23" s="3">
        <v>80</v>
      </c>
      <c r="B23" s="5"/>
      <c r="C23" s="9"/>
      <c r="D23" s="9"/>
      <c r="E23" s="9"/>
      <c r="F23" s="9"/>
      <c r="G23" s="9"/>
      <c r="H23" s="9"/>
      <c r="I23" s="10"/>
    </row>
    <row r="24" spans="1:9" ht="12.75">
      <c r="A24" s="3">
        <v>85</v>
      </c>
      <c r="B24" s="5"/>
      <c r="C24" s="9"/>
      <c r="D24" s="9"/>
      <c r="E24" s="9"/>
      <c r="F24" s="9"/>
      <c r="G24" s="9"/>
      <c r="H24" s="9"/>
      <c r="I24" s="10"/>
    </row>
    <row r="25" spans="1:9" ht="12.75">
      <c r="A25" s="3">
        <v>90</v>
      </c>
      <c r="B25" s="5"/>
      <c r="C25" s="9"/>
      <c r="D25" s="9"/>
      <c r="E25" s="9"/>
      <c r="F25" s="9"/>
      <c r="G25" s="9"/>
      <c r="H25" s="9"/>
      <c r="I25" s="10"/>
    </row>
    <row r="26" spans="1:9" ht="12.75">
      <c r="A26" s="3">
        <v>95</v>
      </c>
      <c r="B26" s="5"/>
      <c r="C26" s="9"/>
      <c r="D26" s="9"/>
      <c r="E26" s="9"/>
      <c r="F26" s="9"/>
      <c r="G26" s="9"/>
      <c r="H26" s="9"/>
      <c r="I26" s="10"/>
    </row>
    <row r="27" spans="1:9" ht="12.75">
      <c r="A27" s="3">
        <v>100</v>
      </c>
      <c r="B27" s="5"/>
      <c r="C27" s="9"/>
      <c r="D27" s="9"/>
      <c r="E27" s="9"/>
      <c r="F27" s="9"/>
      <c r="G27" s="9"/>
      <c r="H27" s="9"/>
      <c r="I27" s="10"/>
    </row>
    <row r="28" spans="1:9" ht="12.75">
      <c r="A28" s="3">
        <v>105</v>
      </c>
      <c r="B28" s="5"/>
      <c r="C28" s="9"/>
      <c r="D28" s="9"/>
      <c r="E28" s="9"/>
      <c r="F28" s="9"/>
      <c r="G28" s="9"/>
      <c r="H28" s="9"/>
      <c r="I28" s="10"/>
    </row>
    <row r="29" spans="1:9" ht="12.75">
      <c r="A29" s="3">
        <v>110</v>
      </c>
      <c r="B29" s="5"/>
      <c r="C29" s="9"/>
      <c r="D29" s="9"/>
      <c r="E29" s="9"/>
      <c r="F29" s="9"/>
      <c r="G29" s="9"/>
      <c r="H29" s="9"/>
      <c r="I29" s="10"/>
    </row>
    <row r="30" spans="1:9" ht="12.75">
      <c r="A30" s="3">
        <v>115</v>
      </c>
      <c r="B30" s="5"/>
      <c r="C30" s="9"/>
      <c r="D30" s="9"/>
      <c r="E30" s="9"/>
      <c r="F30" s="9"/>
      <c r="G30" s="9"/>
      <c r="H30" s="9"/>
      <c r="I30" s="10"/>
    </row>
    <row r="31" spans="1:9" ht="12.75">
      <c r="A31" s="3">
        <v>120</v>
      </c>
      <c r="B31" s="5"/>
      <c r="C31" s="9"/>
      <c r="D31" s="9"/>
      <c r="E31" s="9"/>
      <c r="F31" s="9"/>
      <c r="G31" s="9"/>
      <c r="H31" s="9"/>
      <c r="I31" s="10"/>
    </row>
    <row r="32" spans="1:9" ht="12.75">
      <c r="A32" s="3">
        <v>125</v>
      </c>
      <c r="B32" s="5"/>
      <c r="C32" s="9"/>
      <c r="D32" s="9"/>
      <c r="E32" s="9"/>
      <c r="F32" s="9"/>
      <c r="G32" s="9"/>
      <c r="H32" s="9"/>
      <c r="I32" s="10"/>
    </row>
  </sheetData>
  <printOptions/>
  <pageMargins left="0.37" right="0.32" top="1" bottom="1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25</v>
      </c>
      <c r="D6" s="8"/>
      <c r="E6" s="4" t="s">
        <v>8</v>
      </c>
      <c r="F6" s="11" t="s">
        <v>26</v>
      </c>
      <c r="G6" s="8"/>
      <c r="H6" s="4" t="s">
        <v>0</v>
      </c>
      <c r="I6" s="16">
        <v>37139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13.8</v>
      </c>
      <c r="D8" s="4" t="s">
        <v>14</v>
      </c>
      <c r="E8" s="4"/>
      <c r="F8" s="15">
        <v>0.76</v>
      </c>
      <c r="H8" s="4" t="s">
        <v>13</v>
      </c>
      <c r="I8" s="7" t="s">
        <v>27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0.6</v>
      </c>
      <c r="F10" s="4" t="s">
        <v>20</v>
      </c>
      <c r="G10" s="4"/>
      <c r="H10" s="4"/>
    </row>
    <row r="12" spans="1:11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  <c r="K12" t="s">
        <v>36</v>
      </c>
    </row>
    <row r="13" spans="1:9" ht="12.75">
      <c r="A13" s="2"/>
      <c r="B13" s="2" t="s">
        <v>45</v>
      </c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447</v>
      </c>
      <c r="C14" s="9">
        <f>B14/6.34</f>
        <v>70.50473186119874</v>
      </c>
      <c r="D14" s="9">
        <f>C14*3.7855</f>
        <v>266.8956624605678</v>
      </c>
      <c r="E14" s="9">
        <f>D14/60</f>
        <v>4.448261041009463</v>
      </c>
      <c r="F14" s="9">
        <f>E14*1000</f>
        <v>4448.261041009463</v>
      </c>
      <c r="G14" s="9">
        <f>F14*0.71896</f>
        <v>3198.121758044164</v>
      </c>
      <c r="H14" s="9">
        <f>G14/60</f>
        <v>53.302029300736066</v>
      </c>
      <c r="I14" s="10">
        <f aca="true" t="shared" si="0" ref="I14:I32">B14/$E$10</f>
        <v>745</v>
      </c>
      <c r="J14">
        <v>16.3</v>
      </c>
      <c r="K14" s="18">
        <f aca="true" t="shared" si="1" ref="K14:K32">0.88*D14</f>
        <v>234.86818296529967</v>
      </c>
    </row>
    <row r="15" spans="1:11" ht="12.75">
      <c r="A15" s="3">
        <v>40</v>
      </c>
      <c r="B15" s="5">
        <v>426</v>
      </c>
      <c r="C15" s="9">
        <f aca="true" t="shared" si="2" ref="C15:C25">B15/6.34</f>
        <v>67.19242902208202</v>
      </c>
      <c r="D15" s="9">
        <f aca="true" t="shared" si="3" ref="D15:D32">C15*3.7855</f>
        <v>254.35694006309149</v>
      </c>
      <c r="E15" s="9">
        <f aca="true" t="shared" si="4" ref="E15:E32">D15/60</f>
        <v>4.239282334384858</v>
      </c>
      <c r="F15" s="9">
        <f aca="true" t="shared" si="5" ref="F15:F32">E15*1000</f>
        <v>4239.282334384858</v>
      </c>
      <c r="G15" s="9">
        <f aca="true" t="shared" si="6" ref="G15:G32">F15*0.71896</f>
        <v>3047.8744271293376</v>
      </c>
      <c r="H15" s="9">
        <f aca="true" t="shared" si="7" ref="H15:H32">G15/60</f>
        <v>50.797907118822295</v>
      </c>
      <c r="I15" s="10">
        <f t="shared" si="0"/>
        <v>710</v>
      </c>
      <c r="J15">
        <v>16.5</v>
      </c>
      <c r="K15" s="18">
        <f t="shared" si="1"/>
        <v>223.8341072555205</v>
      </c>
    </row>
    <row r="16" spans="1:11" ht="12.75">
      <c r="A16" s="3">
        <v>45</v>
      </c>
      <c r="B16" s="5">
        <v>409</v>
      </c>
      <c r="C16" s="9">
        <f t="shared" si="2"/>
        <v>64.51104100946372</v>
      </c>
      <c r="D16" s="9">
        <f t="shared" si="3"/>
        <v>244.20654574132493</v>
      </c>
      <c r="E16" s="9">
        <f t="shared" si="4"/>
        <v>4.070109095688749</v>
      </c>
      <c r="F16" s="9">
        <f t="shared" si="5"/>
        <v>4070.1090956887488</v>
      </c>
      <c r="G16" s="9">
        <f t="shared" si="6"/>
        <v>2926.245635436383</v>
      </c>
      <c r="H16" s="9">
        <f t="shared" si="7"/>
        <v>48.770760590606386</v>
      </c>
      <c r="I16" s="10">
        <f t="shared" si="0"/>
        <v>681.6666666666667</v>
      </c>
      <c r="J16">
        <v>16.8</v>
      </c>
      <c r="K16" s="18">
        <f t="shared" si="1"/>
        <v>214.90176025236593</v>
      </c>
    </row>
    <row r="17" spans="1:11" ht="12.75">
      <c r="A17" s="3">
        <v>50</v>
      </c>
      <c r="B17" s="5">
        <v>401</v>
      </c>
      <c r="C17" s="9">
        <f t="shared" si="2"/>
        <v>63.24921135646688</v>
      </c>
      <c r="D17" s="9">
        <f t="shared" si="3"/>
        <v>239.42988958990537</v>
      </c>
      <c r="E17" s="9">
        <f t="shared" si="4"/>
        <v>3.9904981598317564</v>
      </c>
      <c r="F17" s="9">
        <f t="shared" si="5"/>
        <v>3990.4981598317563</v>
      </c>
      <c r="G17" s="9">
        <f t="shared" si="6"/>
        <v>2869.0085569926396</v>
      </c>
      <c r="H17" s="9">
        <f t="shared" si="7"/>
        <v>47.81680928321066</v>
      </c>
      <c r="I17" s="10">
        <f t="shared" si="0"/>
        <v>668.3333333333334</v>
      </c>
      <c r="J17">
        <v>17.1</v>
      </c>
      <c r="K17" s="18">
        <f t="shared" si="1"/>
        <v>210.69830283911674</v>
      </c>
    </row>
    <row r="18" spans="1:11" ht="12.75">
      <c r="A18" s="3">
        <v>55</v>
      </c>
      <c r="B18" s="5">
        <v>378</v>
      </c>
      <c r="C18" s="9">
        <f t="shared" si="2"/>
        <v>59.62145110410095</v>
      </c>
      <c r="D18" s="9">
        <f t="shared" si="3"/>
        <v>225.69700315457413</v>
      </c>
      <c r="E18" s="9">
        <f t="shared" si="4"/>
        <v>3.761616719242902</v>
      </c>
      <c r="F18" s="9">
        <f t="shared" si="5"/>
        <v>3761.616719242902</v>
      </c>
      <c r="G18" s="9">
        <f t="shared" si="6"/>
        <v>2704.451956466877</v>
      </c>
      <c r="H18" s="9">
        <f t="shared" si="7"/>
        <v>45.074199274447956</v>
      </c>
      <c r="I18" s="10">
        <f t="shared" si="0"/>
        <v>630</v>
      </c>
      <c r="J18">
        <v>17.5</v>
      </c>
      <c r="K18" s="18">
        <f t="shared" si="1"/>
        <v>198.61336277602524</v>
      </c>
    </row>
    <row r="19" spans="1:11" ht="12.75">
      <c r="A19" s="3">
        <v>60</v>
      </c>
      <c r="B19" s="5">
        <v>364</v>
      </c>
      <c r="C19" s="9">
        <f t="shared" si="2"/>
        <v>57.413249211356465</v>
      </c>
      <c r="D19" s="9">
        <f t="shared" si="3"/>
        <v>217.3378548895899</v>
      </c>
      <c r="E19" s="9">
        <f t="shared" si="4"/>
        <v>3.622297581493165</v>
      </c>
      <c r="F19" s="9">
        <f t="shared" si="5"/>
        <v>3622.2975814931647</v>
      </c>
      <c r="G19" s="9">
        <f t="shared" si="6"/>
        <v>2604.287069190326</v>
      </c>
      <c r="H19" s="9">
        <f t="shared" si="7"/>
        <v>43.40478448650543</v>
      </c>
      <c r="I19" s="10">
        <f t="shared" si="0"/>
        <v>606.6666666666667</v>
      </c>
      <c r="J19">
        <v>17.9</v>
      </c>
      <c r="K19" s="18">
        <f t="shared" si="1"/>
        <v>191.2573123028391</v>
      </c>
    </row>
    <row r="20" spans="1:11" ht="12.75">
      <c r="A20" s="3">
        <v>65</v>
      </c>
      <c r="B20" s="5">
        <v>344</v>
      </c>
      <c r="C20" s="9">
        <f t="shared" si="2"/>
        <v>54.25867507886436</v>
      </c>
      <c r="D20" s="9">
        <f t="shared" si="3"/>
        <v>205.39621451104102</v>
      </c>
      <c r="E20" s="9">
        <f t="shared" si="4"/>
        <v>3.4232702418506835</v>
      </c>
      <c r="F20" s="9">
        <f t="shared" si="5"/>
        <v>3423.2702418506833</v>
      </c>
      <c r="G20" s="9">
        <f t="shared" si="6"/>
        <v>2461.1943730809676</v>
      </c>
      <c r="H20" s="9">
        <f t="shared" si="7"/>
        <v>41.019906218016125</v>
      </c>
      <c r="I20" s="10">
        <f t="shared" si="0"/>
        <v>573.3333333333334</v>
      </c>
      <c r="J20">
        <v>18.8</v>
      </c>
      <c r="K20" s="18">
        <f t="shared" si="1"/>
        <v>180.7486687697161</v>
      </c>
    </row>
    <row r="21" spans="1:11" ht="12.75">
      <c r="A21" s="3">
        <v>70</v>
      </c>
      <c r="B21" s="5">
        <v>324</v>
      </c>
      <c r="C21" s="9">
        <f t="shared" si="2"/>
        <v>51.10410094637224</v>
      </c>
      <c r="D21" s="9">
        <f t="shared" si="3"/>
        <v>193.45457413249213</v>
      </c>
      <c r="E21" s="9">
        <f t="shared" si="4"/>
        <v>3.224242902208202</v>
      </c>
      <c r="F21" s="9">
        <f t="shared" si="5"/>
        <v>3224.2429022082024</v>
      </c>
      <c r="G21" s="9">
        <f t="shared" si="6"/>
        <v>2318.1016769716093</v>
      </c>
      <c r="H21" s="9">
        <f t="shared" si="7"/>
        <v>38.63502794952682</v>
      </c>
      <c r="I21" s="10">
        <f t="shared" si="0"/>
        <v>540</v>
      </c>
      <c r="J21">
        <v>19.1</v>
      </c>
      <c r="K21" s="18">
        <f t="shared" si="1"/>
        <v>170.24002523659308</v>
      </c>
    </row>
    <row r="22" spans="1:11" ht="12.75">
      <c r="A22" s="3">
        <v>75</v>
      </c>
      <c r="B22" s="5">
        <v>288</v>
      </c>
      <c r="C22" s="9">
        <f t="shared" si="2"/>
        <v>45.42586750788644</v>
      </c>
      <c r="D22" s="9">
        <f t="shared" si="3"/>
        <v>171.9596214511041</v>
      </c>
      <c r="E22" s="9">
        <f t="shared" si="4"/>
        <v>2.8659936908517354</v>
      </c>
      <c r="F22" s="9">
        <f t="shared" si="5"/>
        <v>2865.993690851735</v>
      </c>
      <c r="G22" s="9">
        <f t="shared" si="6"/>
        <v>2060.5348239747636</v>
      </c>
      <c r="H22" s="9">
        <f t="shared" si="7"/>
        <v>34.34224706624606</v>
      </c>
      <c r="I22" s="10">
        <f t="shared" si="0"/>
        <v>480</v>
      </c>
      <c r="J22">
        <v>19.4</v>
      </c>
      <c r="K22" s="18">
        <f t="shared" si="1"/>
        <v>151.32446687697163</v>
      </c>
    </row>
    <row r="23" spans="1:11" ht="12.75">
      <c r="A23" s="3">
        <v>80</v>
      </c>
      <c r="B23" s="5">
        <v>259</v>
      </c>
      <c r="C23" s="9">
        <f t="shared" si="2"/>
        <v>40.851735015772874</v>
      </c>
      <c r="D23" s="9">
        <f t="shared" si="3"/>
        <v>154.64424290220822</v>
      </c>
      <c r="E23" s="9">
        <f t="shared" si="4"/>
        <v>2.577404048370137</v>
      </c>
      <c r="F23" s="9">
        <f t="shared" si="5"/>
        <v>2577.404048370137</v>
      </c>
      <c r="G23" s="9">
        <f t="shared" si="6"/>
        <v>1853.0504146161938</v>
      </c>
      <c r="H23" s="9">
        <f t="shared" si="7"/>
        <v>30.884173576936565</v>
      </c>
      <c r="I23" s="10">
        <f t="shared" si="0"/>
        <v>431.6666666666667</v>
      </c>
      <c r="J23">
        <v>20.3</v>
      </c>
      <c r="K23" s="18">
        <f t="shared" si="1"/>
        <v>136.08693375394324</v>
      </c>
    </row>
    <row r="24" spans="1:11" ht="12.75">
      <c r="A24" s="3">
        <v>85</v>
      </c>
      <c r="B24" s="5">
        <v>220</v>
      </c>
      <c r="C24" s="9">
        <f t="shared" si="2"/>
        <v>34.70031545741325</v>
      </c>
      <c r="D24" s="9">
        <f t="shared" si="3"/>
        <v>131.35804416403784</v>
      </c>
      <c r="E24" s="9">
        <f t="shared" si="4"/>
        <v>2.189300736067297</v>
      </c>
      <c r="F24" s="9">
        <f t="shared" si="5"/>
        <v>2189.3007360672973</v>
      </c>
      <c r="G24" s="9">
        <f t="shared" si="6"/>
        <v>1574.0196572029442</v>
      </c>
      <c r="H24" s="9">
        <f t="shared" si="7"/>
        <v>26.233660953382405</v>
      </c>
      <c r="I24" s="10">
        <f t="shared" si="0"/>
        <v>366.6666666666667</v>
      </c>
      <c r="J24">
        <v>20.5</v>
      </c>
      <c r="K24" s="18">
        <f t="shared" si="1"/>
        <v>115.5950788643533</v>
      </c>
    </row>
    <row r="25" spans="1:11" ht="12.75">
      <c r="A25" s="3">
        <v>90</v>
      </c>
      <c r="B25" s="5">
        <v>186</v>
      </c>
      <c r="C25" s="9">
        <f t="shared" si="2"/>
        <v>29.33753943217666</v>
      </c>
      <c r="D25" s="9">
        <f t="shared" si="3"/>
        <v>111.05725552050474</v>
      </c>
      <c r="E25" s="9">
        <f t="shared" si="4"/>
        <v>1.850954258675079</v>
      </c>
      <c r="F25" s="9">
        <f t="shared" si="5"/>
        <v>1850.9542586750788</v>
      </c>
      <c r="G25" s="9">
        <f t="shared" si="6"/>
        <v>1330.7620738170347</v>
      </c>
      <c r="H25" s="9">
        <f t="shared" si="7"/>
        <v>22.179367896950577</v>
      </c>
      <c r="I25" s="10">
        <f t="shared" si="0"/>
        <v>310</v>
      </c>
      <c r="J25">
        <v>20.7</v>
      </c>
      <c r="K25" s="18">
        <f t="shared" si="1"/>
        <v>97.73038485804418</v>
      </c>
    </row>
    <row r="26" spans="1:9" ht="12.75">
      <c r="A26" s="3">
        <v>95</v>
      </c>
      <c r="B26" s="5"/>
      <c r="C26" s="9"/>
      <c r="D26" s="9"/>
      <c r="E26" s="9"/>
      <c r="F26" s="9"/>
      <c r="G26" s="9"/>
      <c r="H26" s="9"/>
      <c r="I26" s="10"/>
    </row>
    <row r="27" spans="1:9" ht="12.75">
      <c r="A27" s="3">
        <v>100</v>
      </c>
      <c r="B27" s="5"/>
      <c r="C27" s="9"/>
      <c r="D27" s="9"/>
      <c r="E27" s="9"/>
      <c r="F27" s="9"/>
      <c r="G27" s="9"/>
      <c r="H27" s="9"/>
      <c r="I27" s="10"/>
    </row>
    <row r="28" spans="1:9" ht="12.75">
      <c r="A28" s="3">
        <v>105</v>
      </c>
      <c r="B28" s="5"/>
      <c r="C28" s="9"/>
      <c r="D28" s="9"/>
      <c r="E28" s="9"/>
      <c r="F28" s="9"/>
      <c r="G28" s="9"/>
      <c r="H28" s="9"/>
      <c r="I28" s="10"/>
    </row>
    <row r="29" spans="1:9" ht="12.75">
      <c r="A29" s="3">
        <v>110</v>
      </c>
      <c r="B29" s="5"/>
      <c r="C29" s="9"/>
      <c r="D29" s="9"/>
      <c r="E29" s="9"/>
      <c r="F29" s="9"/>
      <c r="G29" s="9"/>
      <c r="H29" s="9"/>
      <c r="I29" s="10"/>
    </row>
    <row r="30" spans="1:9" ht="12.75">
      <c r="A30" s="3">
        <v>115</v>
      </c>
      <c r="B30" s="5"/>
      <c r="C30" s="9"/>
      <c r="D30" s="9"/>
      <c r="E30" s="9"/>
      <c r="F30" s="9"/>
      <c r="G30" s="9"/>
      <c r="H30" s="9"/>
      <c r="I30" s="10"/>
    </row>
    <row r="31" spans="1:9" ht="12.75">
      <c r="A31" s="3">
        <v>120</v>
      </c>
      <c r="B31" s="5"/>
      <c r="C31" s="9"/>
      <c r="D31" s="9"/>
      <c r="E31" s="9"/>
      <c r="F31" s="9"/>
      <c r="G31" s="9"/>
      <c r="H31" s="9"/>
      <c r="I31" s="10"/>
    </row>
    <row r="32" spans="1:9" ht="12.75">
      <c r="A32" s="3">
        <v>125</v>
      </c>
      <c r="B32" s="5"/>
      <c r="C32" s="9"/>
      <c r="D32" s="9"/>
      <c r="E32" s="9"/>
      <c r="F32" s="9"/>
      <c r="G32" s="9"/>
      <c r="H32" s="9"/>
      <c r="I32" s="10"/>
    </row>
  </sheetData>
  <printOptions/>
  <pageMargins left="0.34" right="0.2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5" ht="12.75" customHeight="1"/>
    <row r="6" spans="2:10" ht="12.75" customHeight="1">
      <c r="B6" s="4" t="s">
        <v>16</v>
      </c>
      <c r="C6" s="11" t="s">
        <v>22</v>
      </c>
      <c r="D6" s="8"/>
      <c r="E6" s="4" t="s">
        <v>8</v>
      </c>
      <c r="F6" s="11" t="s">
        <v>35</v>
      </c>
      <c r="G6" s="8"/>
      <c r="H6" s="4" t="s">
        <v>0</v>
      </c>
      <c r="I6" s="16">
        <v>36978</v>
      </c>
      <c r="J6" s="8"/>
    </row>
    <row r="7" spans="1:8" ht="12.75" customHeight="1">
      <c r="A7" t="s">
        <v>9</v>
      </c>
      <c r="B7" s="4"/>
      <c r="C7" s="4"/>
      <c r="D7" s="4"/>
      <c r="E7" s="4"/>
      <c r="F7" s="4"/>
      <c r="H7" s="4"/>
    </row>
    <row r="8" spans="2:10" ht="12.75" customHeight="1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21</v>
      </c>
      <c r="J8" s="8"/>
    </row>
    <row r="9" spans="2:8" ht="13.5" customHeight="1" thickBot="1">
      <c r="B9" s="4"/>
      <c r="C9" s="4"/>
      <c r="D9" s="4"/>
      <c r="E9" s="4"/>
      <c r="F9" s="4"/>
      <c r="G9" s="4"/>
      <c r="H9" s="4"/>
    </row>
    <row r="10" spans="1:8" ht="13.5" customHeight="1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1" ht="12.75" customHeight="1"/>
    <row r="12" spans="1:11" ht="12.75" customHeight="1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K12" t="s">
        <v>36</v>
      </c>
    </row>
    <row r="13" spans="1:9" ht="12.75" customHeight="1">
      <c r="A13" s="2"/>
      <c r="B13" s="2" t="s">
        <v>45</v>
      </c>
      <c r="C13" s="2"/>
      <c r="D13" s="2"/>
      <c r="E13" s="2"/>
      <c r="F13" s="2"/>
      <c r="G13" s="2"/>
      <c r="H13" s="2"/>
      <c r="I13" s="2"/>
    </row>
    <row r="14" spans="1:11" ht="12.75" customHeight="1">
      <c r="A14" s="3">
        <v>35</v>
      </c>
      <c r="B14" s="5">
        <v>480</v>
      </c>
      <c r="C14" s="9">
        <f>B14/6.34</f>
        <v>75.70977917981072</v>
      </c>
      <c r="D14" s="9">
        <f>C14*3.7855</f>
        <v>286.59936908517346</v>
      </c>
      <c r="E14" s="9">
        <f>D14/60</f>
        <v>4.776656151419558</v>
      </c>
      <c r="F14" s="9">
        <f>E14*1000</f>
        <v>4776.656151419558</v>
      </c>
      <c r="G14" s="9">
        <f>F14*0.71896</f>
        <v>3434.224706624606</v>
      </c>
      <c r="H14" s="9">
        <f>G14/60</f>
        <v>57.237078443743435</v>
      </c>
      <c r="I14" s="10">
        <f aca="true" t="shared" si="0" ref="I14:I32">B14/$E$10</f>
        <v>960</v>
      </c>
      <c r="K14" s="18">
        <f>0.88*D14</f>
        <v>252.20744479495264</v>
      </c>
    </row>
    <row r="15" spans="1:11" ht="12.75" customHeight="1">
      <c r="A15" s="3">
        <v>40</v>
      </c>
      <c r="B15" s="5">
        <v>471</v>
      </c>
      <c r="C15" s="9">
        <f aca="true" t="shared" si="1" ref="C15:C26">B15/6.34</f>
        <v>74.29022082018928</v>
      </c>
      <c r="D15" s="9">
        <f aca="true" t="shared" si="2" ref="D15:D32">C15*3.7855</f>
        <v>281.22563091482647</v>
      </c>
      <c r="E15" s="9">
        <f aca="true" t="shared" si="3" ref="E15:E32">D15/60</f>
        <v>4.687093848580441</v>
      </c>
      <c r="F15" s="9">
        <f aca="true" t="shared" si="4" ref="F15:F32">E15*1000</f>
        <v>4687.093848580442</v>
      </c>
      <c r="G15" s="9">
        <f aca="true" t="shared" si="5" ref="G15:G32">F15*0.71896</f>
        <v>3369.832993375395</v>
      </c>
      <c r="H15" s="9">
        <f aca="true" t="shared" si="6" ref="H15:H32">G15/60</f>
        <v>56.163883222923246</v>
      </c>
      <c r="I15" s="10">
        <f t="shared" si="0"/>
        <v>942</v>
      </c>
      <c r="K15" s="18">
        <f aca="true" t="shared" si="7" ref="K15:K32">0.88*D15</f>
        <v>247.4785552050473</v>
      </c>
    </row>
    <row r="16" spans="1:11" ht="12.75" customHeight="1">
      <c r="A16" s="3">
        <v>45</v>
      </c>
      <c r="B16" s="5">
        <v>458</v>
      </c>
      <c r="C16" s="9">
        <f t="shared" si="1"/>
        <v>72.2397476340694</v>
      </c>
      <c r="D16" s="9">
        <f t="shared" si="2"/>
        <v>273.4635646687697</v>
      </c>
      <c r="E16" s="9">
        <f t="shared" si="3"/>
        <v>4.557726077812829</v>
      </c>
      <c r="F16" s="9">
        <f t="shared" si="4"/>
        <v>4557.726077812828</v>
      </c>
      <c r="G16" s="9">
        <f t="shared" si="5"/>
        <v>3276.822740904311</v>
      </c>
      <c r="H16" s="9">
        <f t="shared" si="6"/>
        <v>54.61371234840519</v>
      </c>
      <c r="I16" s="10">
        <f t="shared" si="0"/>
        <v>916</v>
      </c>
      <c r="K16" s="18">
        <f t="shared" si="7"/>
        <v>240.64793690851735</v>
      </c>
    </row>
    <row r="17" spans="1:11" ht="12.75" customHeight="1">
      <c r="A17" s="3">
        <v>50</v>
      </c>
      <c r="B17" s="5">
        <v>444</v>
      </c>
      <c r="C17" s="9">
        <f t="shared" si="1"/>
        <v>70.03154574132492</v>
      </c>
      <c r="D17" s="9">
        <f t="shared" si="2"/>
        <v>265.1044164037855</v>
      </c>
      <c r="E17" s="9">
        <f t="shared" si="3"/>
        <v>4.418406940063091</v>
      </c>
      <c r="F17" s="9">
        <f t="shared" si="4"/>
        <v>4418.4069400630915</v>
      </c>
      <c r="G17" s="9">
        <f t="shared" si="5"/>
        <v>3176.6578536277602</v>
      </c>
      <c r="H17" s="9">
        <f t="shared" si="6"/>
        <v>52.94429756046267</v>
      </c>
      <c r="I17" s="10">
        <f t="shared" si="0"/>
        <v>888</v>
      </c>
      <c r="K17" s="18">
        <f t="shared" si="7"/>
        <v>233.29188643533124</v>
      </c>
    </row>
    <row r="18" spans="1:11" ht="12.75" customHeight="1">
      <c r="A18" s="3">
        <v>55</v>
      </c>
      <c r="B18" s="5">
        <v>430</v>
      </c>
      <c r="C18" s="9">
        <f t="shared" si="1"/>
        <v>67.82334384858045</v>
      </c>
      <c r="D18" s="9">
        <f t="shared" si="2"/>
        <v>256.7452681388013</v>
      </c>
      <c r="E18" s="9">
        <f t="shared" si="3"/>
        <v>4.279087802313355</v>
      </c>
      <c r="F18" s="9">
        <f t="shared" si="4"/>
        <v>4279.087802313355</v>
      </c>
      <c r="G18" s="9">
        <f t="shared" si="5"/>
        <v>3076.49296635121</v>
      </c>
      <c r="H18" s="9">
        <f t="shared" si="6"/>
        <v>51.274882772520165</v>
      </c>
      <c r="I18" s="10">
        <f t="shared" si="0"/>
        <v>860</v>
      </c>
      <c r="K18" s="18">
        <f t="shared" si="7"/>
        <v>225.93583596214515</v>
      </c>
    </row>
    <row r="19" spans="1:11" ht="12.75" customHeight="1">
      <c r="A19" s="3">
        <v>60</v>
      </c>
      <c r="B19" s="5">
        <v>417</v>
      </c>
      <c r="C19" s="9">
        <f t="shared" si="1"/>
        <v>65.77287066246058</v>
      </c>
      <c r="D19" s="9">
        <f t="shared" si="2"/>
        <v>248.9832018927445</v>
      </c>
      <c r="E19" s="9">
        <f t="shared" si="3"/>
        <v>4.149720031545741</v>
      </c>
      <c r="F19" s="9">
        <f t="shared" si="4"/>
        <v>4149.720031545741</v>
      </c>
      <c r="G19" s="9">
        <f t="shared" si="5"/>
        <v>2983.482713880126</v>
      </c>
      <c r="H19" s="9">
        <f t="shared" si="6"/>
        <v>49.7247118980021</v>
      </c>
      <c r="I19" s="10">
        <f t="shared" si="0"/>
        <v>834</v>
      </c>
      <c r="K19" s="18">
        <f t="shared" si="7"/>
        <v>219.10521766561516</v>
      </c>
    </row>
    <row r="20" spans="1:11" ht="12.75" customHeight="1">
      <c r="A20" s="3">
        <v>65</v>
      </c>
      <c r="B20" s="5">
        <v>392</v>
      </c>
      <c r="C20" s="9">
        <f t="shared" si="1"/>
        <v>61.829652996845425</v>
      </c>
      <c r="D20" s="9">
        <f t="shared" si="2"/>
        <v>234.05615141955835</v>
      </c>
      <c r="E20" s="9">
        <f t="shared" si="3"/>
        <v>3.900935856992639</v>
      </c>
      <c r="F20" s="9">
        <f t="shared" si="4"/>
        <v>3900.935856992639</v>
      </c>
      <c r="G20" s="9">
        <f t="shared" si="5"/>
        <v>2804.616843743428</v>
      </c>
      <c r="H20" s="9">
        <f t="shared" si="6"/>
        <v>46.74361406239047</v>
      </c>
      <c r="I20" s="10">
        <f t="shared" si="0"/>
        <v>784</v>
      </c>
      <c r="K20" s="18">
        <f t="shared" si="7"/>
        <v>205.96941324921136</v>
      </c>
    </row>
    <row r="21" spans="1:11" ht="12.75" customHeight="1">
      <c r="A21" s="3">
        <v>70</v>
      </c>
      <c r="B21" s="5">
        <v>367</v>
      </c>
      <c r="C21" s="9">
        <f t="shared" si="1"/>
        <v>57.88643533123029</v>
      </c>
      <c r="D21" s="9">
        <f t="shared" si="2"/>
        <v>219.12910094637226</v>
      </c>
      <c r="E21" s="9">
        <f t="shared" si="3"/>
        <v>3.6521516824395377</v>
      </c>
      <c r="F21" s="9">
        <f t="shared" si="4"/>
        <v>3652.1516824395376</v>
      </c>
      <c r="G21" s="9">
        <f t="shared" si="5"/>
        <v>2625.75097360673</v>
      </c>
      <c r="H21" s="9">
        <f t="shared" si="6"/>
        <v>43.762516226778835</v>
      </c>
      <c r="I21" s="10">
        <f t="shared" si="0"/>
        <v>734</v>
      </c>
      <c r="K21" s="18">
        <f t="shared" si="7"/>
        <v>192.83360883280758</v>
      </c>
    </row>
    <row r="22" spans="1:11" ht="12.75" customHeight="1">
      <c r="A22" s="3">
        <v>75</v>
      </c>
      <c r="B22" s="5">
        <v>331</v>
      </c>
      <c r="C22" s="9">
        <f t="shared" si="1"/>
        <v>52.20820189274448</v>
      </c>
      <c r="D22" s="9">
        <f t="shared" si="2"/>
        <v>197.63414826498425</v>
      </c>
      <c r="E22" s="9">
        <f t="shared" si="3"/>
        <v>3.293902471083071</v>
      </c>
      <c r="F22" s="9">
        <f t="shared" si="4"/>
        <v>3293.902471083071</v>
      </c>
      <c r="G22" s="9">
        <f t="shared" si="5"/>
        <v>2368.1841206098848</v>
      </c>
      <c r="H22" s="9">
        <f t="shared" si="6"/>
        <v>39.46973534349808</v>
      </c>
      <c r="I22" s="10">
        <f t="shared" si="0"/>
        <v>662</v>
      </c>
      <c r="K22" s="18">
        <f t="shared" si="7"/>
        <v>173.91805047318613</v>
      </c>
    </row>
    <row r="23" spans="1:11" ht="12.75" customHeight="1">
      <c r="A23" s="3">
        <v>80</v>
      </c>
      <c r="B23" s="5">
        <v>309</v>
      </c>
      <c r="C23" s="9">
        <f t="shared" si="1"/>
        <v>48.738170347003155</v>
      </c>
      <c r="D23" s="9">
        <f t="shared" si="2"/>
        <v>184.49834384858045</v>
      </c>
      <c r="E23" s="9">
        <f t="shared" si="3"/>
        <v>3.074972397476341</v>
      </c>
      <c r="F23" s="9">
        <f t="shared" si="4"/>
        <v>3074.972397476341</v>
      </c>
      <c r="G23" s="9">
        <f t="shared" si="5"/>
        <v>2210.7821548895904</v>
      </c>
      <c r="H23" s="9">
        <f t="shared" si="6"/>
        <v>36.84636924815984</v>
      </c>
      <c r="I23" s="10">
        <f t="shared" si="0"/>
        <v>618</v>
      </c>
      <c r="K23" s="18">
        <f t="shared" si="7"/>
        <v>162.3585425867508</v>
      </c>
    </row>
    <row r="24" spans="1:11" ht="12.75" customHeight="1">
      <c r="A24" s="3">
        <v>85</v>
      </c>
      <c r="B24" s="5">
        <v>275</v>
      </c>
      <c r="C24" s="9">
        <f t="shared" si="1"/>
        <v>43.375394321766564</v>
      </c>
      <c r="D24" s="9">
        <f t="shared" si="2"/>
        <v>164.1975552050473</v>
      </c>
      <c r="E24" s="9">
        <f t="shared" si="3"/>
        <v>2.736625920084122</v>
      </c>
      <c r="F24" s="9">
        <f t="shared" si="4"/>
        <v>2736.625920084122</v>
      </c>
      <c r="G24" s="9">
        <f t="shared" si="5"/>
        <v>1967.5245715036804</v>
      </c>
      <c r="H24" s="9">
        <f t="shared" si="6"/>
        <v>32.79207619172801</v>
      </c>
      <c r="I24" s="10">
        <f t="shared" si="0"/>
        <v>550</v>
      </c>
      <c r="K24" s="18">
        <f t="shared" si="7"/>
        <v>144.49384858044164</v>
      </c>
    </row>
    <row r="25" spans="1:11" ht="12.75" customHeight="1">
      <c r="A25" s="3">
        <v>90</v>
      </c>
      <c r="B25" s="5">
        <v>256</v>
      </c>
      <c r="C25" s="9">
        <f t="shared" si="1"/>
        <v>40.37854889589905</v>
      </c>
      <c r="D25" s="9">
        <f t="shared" si="2"/>
        <v>152.85299684542585</v>
      </c>
      <c r="E25" s="9">
        <f t="shared" si="3"/>
        <v>2.547549947423764</v>
      </c>
      <c r="F25" s="9">
        <f t="shared" si="4"/>
        <v>2547.549947423764</v>
      </c>
      <c r="G25" s="9">
        <f t="shared" si="5"/>
        <v>1831.5865101997895</v>
      </c>
      <c r="H25" s="9">
        <f t="shared" si="6"/>
        <v>30.526441836663157</v>
      </c>
      <c r="I25" s="10">
        <f t="shared" si="0"/>
        <v>512</v>
      </c>
      <c r="K25" s="18">
        <f t="shared" si="7"/>
        <v>134.51063722397475</v>
      </c>
    </row>
    <row r="26" spans="1:11" ht="12.75" customHeight="1">
      <c r="A26" s="3">
        <v>95</v>
      </c>
      <c r="B26" s="5">
        <v>213</v>
      </c>
      <c r="C26" s="9">
        <f t="shared" si="1"/>
        <v>33.59621451104101</v>
      </c>
      <c r="D26" s="9">
        <f t="shared" si="2"/>
        <v>127.17847003154574</v>
      </c>
      <c r="E26" s="9">
        <f t="shared" si="3"/>
        <v>2.119641167192429</v>
      </c>
      <c r="F26" s="9">
        <f t="shared" si="4"/>
        <v>2119.641167192429</v>
      </c>
      <c r="G26" s="9">
        <f t="shared" si="5"/>
        <v>1523.9372135646688</v>
      </c>
      <c r="H26" s="9">
        <f t="shared" si="6"/>
        <v>25.398953559411147</v>
      </c>
      <c r="I26" s="10">
        <f t="shared" si="0"/>
        <v>426</v>
      </c>
      <c r="K26" s="18">
        <f t="shared" si="7"/>
        <v>111.91705362776025</v>
      </c>
    </row>
    <row r="27" spans="1:9" ht="12.75" customHeight="1">
      <c r="A27" s="3">
        <v>100</v>
      </c>
      <c r="B27" s="5"/>
      <c r="C27" s="9"/>
      <c r="D27" s="9"/>
      <c r="E27" s="9"/>
      <c r="F27" s="9"/>
      <c r="G27" s="9"/>
      <c r="H27" s="9"/>
      <c r="I27" s="10"/>
    </row>
    <row r="28" spans="1:9" ht="12.75" customHeight="1">
      <c r="A28" s="3">
        <v>105</v>
      </c>
      <c r="B28" s="5"/>
      <c r="C28" s="9"/>
      <c r="D28" s="9"/>
      <c r="E28" s="9"/>
      <c r="F28" s="9"/>
      <c r="G28" s="9"/>
      <c r="H28" s="9"/>
      <c r="I28" s="10"/>
    </row>
    <row r="29" spans="1:9" ht="12.75" customHeight="1">
      <c r="A29" s="3">
        <v>110</v>
      </c>
      <c r="B29" s="5"/>
      <c r="C29" s="9"/>
      <c r="D29" s="9"/>
      <c r="E29" s="9"/>
      <c r="F29" s="9"/>
      <c r="G29" s="9"/>
      <c r="H29" s="9"/>
      <c r="I29" s="10"/>
    </row>
    <row r="30" spans="1:9" ht="12.75" customHeight="1">
      <c r="A30" s="3">
        <v>115</v>
      </c>
      <c r="B30" s="5"/>
      <c r="C30" s="9"/>
      <c r="D30" s="9"/>
      <c r="E30" s="9"/>
      <c r="F30" s="9"/>
      <c r="G30" s="9"/>
      <c r="H30" s="9"/>
      <c r="I30" s="10"/>
    </row>
    <row r="31" spans="1:9" ht="12.75" customHeight="1">
      <c r="A31" s="3">
        <v>120</v>
      </c>
      <c r="B31" s="5"/>
      <c r="C31" s="9"/>
      <c r="D31" s="9"/>
      <c r="E31" s="9"/>
      <c r="F31" s="9"/>
      <c r="G31" s="9"/>
      <c r="H31" s="9"/>
      <c r="I31" s="10"/>
    </row>
    <row r="32" spans="1:9" ht="12.75" customHeight="1">
      <c r="A32" s="3">
        <v>125</v>
      </c>
      <c r="B32" s="5"/>
      <c r="C32" s="9"/>
      <c r="D32" s="9"/>
      <c r="E32" s="9"/>
      <c r="F32" s="9"/>
      <c r="G32" s="9"/>
      <c r="H32" s="9"/>
      <c r="I32" s="10"/>
    </row>
  </sheetData>
  <printOptions/>
  <pageMargins left="0.35" right="0.26" top="1.03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44</v>
      </c>
      <c r="D6" s="8"/>
      <c r="E6" s="4" t="s">
        <v>8</v>
      </c>
      <c r="F6" s="17" t="s">
        <v>29</v>
      </c>
      <c r="G6" s="8"/>
      <c r="H6" s="4" t="s">
        <v>0</v>
      </c>
      <c r="I6" s="16">
        <v>37341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28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2" spans="1:10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</row>
    <row r="13" spans="1:9" ht="12.75">
      <c r="A13" s="2"/>
      <c r="B13" s="2" t="s">
        <v>45</v>
      </c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418</v>
      </c>
      <c r="C14" s="9">
        <f>B14/6.34</f>
        <v>65.93059936908517</v>
      </c>
      <c r="D14" s="9">
        <f>C14*3.7855</f>
        <v>249.5802839116719</v>
      </c>
      <c r="E14" s="9">
        <f>D14/60</f>
        <v>4.159671398527865</v>
      </c>
      <c r="F14" s="9">
        <f>E14*1000</f>
        <v>4159.671398527866</v>
      </c>
      <c r="G14" s="9">
        <f>F14*0.71896</f>
        <v>2990.6373486855946</v>
      </c>
      <c r="H14" s="9">
        <f>G14/60</f>
        <v>49.843955811426575</v>
      </c>
      <c r="I14" s="10">
        <f aca="true" t="shared" si="0" ref="I14:I32">B14/$E$10</f>
        <v>836</v>
      </c>
      <c r="J14" s="2">
        <v>7.4</v>
      </c>
      <c r="K14" s="18"/>
    </row>
    <row r="15" spans="1:11" ht="12.75">
      <c r="A15" s="3">
        <v>40</v>
      </c>
      <c r="B15" s="5">
        <v>407</v>
      </c>
      <c r="C15" s="9">
        <f aca="true" t="shared" si="1" ref="C15:C26">B15/6.34</f>
        <v>64.19558359621452</v>
      </c>
      <c r="D15" s="9">
        <f aca="true" t="shared" si="2" ref="D15:D32">C15*3.7855</f>
        <v>243.01238170347006</v>
      </c>
      <c r="E15" s="9">
        <f aca="true" t="shared" si="3" ref="E15:E32">D15/60</f>
        <v>4.050206361724501</v>
      </c>
      <c r="F15" s="9">
        <f aca="true" t="shared" si="4" ref="F15:F32">E15*1000</f>
        <v>4050.206361724501</v>
      </c>
      <c r="G15" s="9">
        <f aca="true" t="shared" si="5" ref="G15:G32">F15*0.71896</f>
        <v>2911.9363658254474</v>
      </c>
      <c r="H15" s="9">
        <f aca="true" t="shared" si="6" ref="H15:H32">G15/60</f>
        <v>48.532272763757454</v>
      </c>
      <c r="I15" s="10">
        <f t="shared" si="0"/>
        <v>814</v>
      </c>
      <c r="J15" s="2">
        <v>7.7</v>
      </c>
      <c r="K15" s="18"/>
    </row>
    <row r="16" spans="1:11" ht="12.75">
      <c r="A16" s="3">
        <v>45</v>
      </c>
      <c r="B16" s="5">
        <v>402</v>
      </c>
      <c r="C16" s="9">
        <f t="shared" si="1"/>
        <v>63.40694006309148</v>
      </c>
      <c r="D16" s="9">
        <f t="shared" si="2"/>
        <v>240.0269716088328</v>
      </c>
      <c r="E16" s="9">
        <f t="shared" si="3"/>
        <v>4.00044952681388</v>
      </c>
      <c r="F16" s="9">
        <f t="shared" si="4"/>
        <v>4000.4495268138803</v>
      </c>
      <c r="G16" s="9">
        <f t="shared" si="5"/>
        <v>2876.1631917981076</v>
      </c>
      <c r="H16" s="9">
        <f t="shared" si="6"/>
        <v>47.93605319663513</v>
      </c>
      <c r="I16" s="10">
        <f t="shared" si="0"/>
        <v>804</v>
      </c>
      <c r="J16" s="2">
        <v>7.9</v>
      </c>
      <c r="K16" s="18"/>
    </row>
    <row r="17" spans="1:11" ht="12.75">
      <c r="A17" s="3">
        <v>50</v>
      </c>
      <c r="B17" s="5">
        <v>396</v>
      </c>
      <c r="C17" s="9">
        <f t="shared" si="1"/>
        <v>62.46056782334385</v>
      </c>
      <c r="D17" s="9">
        <f t="shared" si="2"/>
        <v>236.44447949526813</v>
      </c>
      <c r="E17" s="9">
        <f t="shared" si="3"/>
        <v>3.9407413249211354</v>
      </c>
      <c r="F17" s="9">
        <f t="shared" si="4"/>
        <v>3940.7413249211354</v>
      </c>
      <c r="G17" s="9">
        <f t="shared" si="5"/>
        <v>2833.2353829653</v>
      </c>
      <c r="H17" s="9">
        <f t="shared" si="6"/>
        <v>47.22058971608833</v>
      </c>
      <c r="I17" s="10">
        <f t="shared" si="0"/>
        <v>792</v>
      </c>
      <c r="J17" s="2">
        <v>8.2</v>
      </c>
      <c r="K17" s="18"/>
    </row>
    <row r="18" spans="1:11" ht="12.75">
      <c r="A18" s="3">
        <v>55</v>
      </c>
      <c r="B18" s="5">
        <v>386</v>
      </c>
      <c r="C18" s="9">
        <f t="shared" si="1"/>
        <v>60.88328075709779</v>
      </c>
      <c r="D18" s="9">
        <f t="shared" si="2"/>
        <v>230.4736593059937</v>
      </c>
      <c r="E18" s="9">
        <f t="shared" si="3"/>
        <v>3.8412276550998947</v>
      </c>
      <c r="F18" s="9">
        <f t="shared" si="4"/>
        <v>3841.227655099895</v>
      </c>
      <c r="G18" s="9">
        <f t="shared" si="5"/>
        <v>2761.6890349106206</v>
      </c>
      <c r="H18" s="9">
        <f t="shared" si="6"/>
        <v>46.028150581843676</v>
      </c>
      <c r="I18" s="10">
        <f t="shared" si="0"/>
        <v>772</v>
      </c>
      <c r="J18" s="2">
        <v>8.5</v>
      </c>
      <c r="K18" s="18"/>
    </row>
    <row r="19" spans="1:11" ht="12.75">
      <c r="A19" s="3">
        <v>60</v>
      </c>
      <c r="B19" s="5">
        <v>382</v>
      </c>
      <c r="C19" s="9">
        <f t="shared" si="1"/>
        <v>60.25236593059937</v>
      </c>
      <c r="D19" s="9">
        <f t="shared" si="2"/>
        <v>228.08533123028388</v>
      </c>
      <c r="E19" s="9">
        <f t="shared" si="3"/>
        <v>3.801422187171398</v>
      </c>
      <c r="F19" s="9">
        <f t="shared" si="4"/>
        <v>3801.422187171398</v>
      </c>
      <c r="G19" s="9">
        <f t="shared" si="5"/>
        <v>2733.0704956887485</v>
      </c>
      <c r="H19" s="9">
        <f t="shared" si="6"/>
        <v>45.551174928145805</v>
      </c>
      <c r="I19" s="10">
        <f t="shared" si="0"/>
        <v>764</v>
      </c>
      <c r="J19" s="2">
        <v>8.8</v>
      </c>
      <c r="K19" s="18"/>
    </row>
    <row r="20" spans="1:11" ht="12.75">
      <c r="A20" s="3">
        <v>65</v>
      </c>
      <c r="B20" s="5">
        <v>375</v>
      </c>
      <c r="C20" s="9">
        <f t="shared" si="1"/>
        <v>59.14826498422713</v>
      </c>
      <c r="D20" s="9">
        <f t="shared" si="2"/>
        <v>223.9057570977918</v>
      </c>
      <c r="E20" s="9">
        <f t="shared" si="3"/>
        <v>3.7317626182965298</v>
      </c>
      <c r="F20" s="9">
        <f t="shared" si="4"/>
        <v>3731.7626182965296</v>
      </c>
      <c r="G20" s="9">
        <f t="shared" si="5"/>
        <v>2682.988052050473</v>
      </c>
      <c r="H20" s="9">
        <f t="shared" si="6"/>
        <v>44.71646753417455</v>
      </c>
      <c r="I20" s="10">
        <f t="shared" si="0"/>
        <v>750</v>
      </c>
      <c r="J20" s="19">
        <v>9</v>
      </c>
      <c r="K20" s="18"/>
    </row>
    <row r="21" spans="1:11" ht="12.75">
      <c r="A21" s="3">
        <v>70</v>
      </c>
      <c r="B21" s="5">
        <v>367</v>
      </c>
      <c r="C21" s="9">
        <f t="shared" si="1"/>
        <v>57.88643533123029</v>
      </c>
      <c r="D21" s="9">
        <f t="shared" si="2"/>
        <v>219.12910094637226</v>
      </c>
      <c r="E21" s="9">
        <f t="shared" si="3"/>
        <v>3.6521516824395377</v>
      </c>
      <c r="F21" s="9">
        <f t="shared" si="4"/>
        <v>3652.1516824395376</v>
      </c>
      <c r="G21" s="9">
        <f t="shared" si="5"/>
        <v>2625.75097360673</v>
      </c>
      <c r="H21" s="9">
        <f t="shared" si="6"/>
        <v>43.762516226778835</v>
      </c>
      <c r="I21" s="10">
        <f t="shared" si="0"/>
        <v>734</v>
      </c>
      <c r="J21" s="2">
        <v>9.4</v>
      </c>
      <c r="K21" s="18"/>
    </row>
    <row r="22" spans="1:11" ht="12.75">
      <c r="A22" s="3">
        <v>75</v>
      </c>
      <c r="B22" s="5">
        <v>339</v>
      </c>
      <c r="C22" s="9">
        <f t="shared" si="1"/>
        <v>53.47003154574133</v>
      </c>
      <c r="D22" s="9">
        <f t="shared" si="2"/>
        <v>202.41080441640378</v>
      </c>
      <c r="E22" s="9">
        <f t="shared" si="3"/>
        <v>3.373513406940063</v>
      </c>
      <c r="F22" s="9">
        <f t="shared" si="4"/>
        <v>3373.513406940063</v>
      </c>
      <c r="G22" s="9">
        <f t="shared" si="5"/>
        <v>2425.421199053628</v>
      </c>
      <c r="H22" s="9">
        <f t="shared" si="6"/>
        <v>40.4236866508938</v>
      </c>
      <c r="I22" s="10">
        <f t="shared" si="0"/>
        <v>678</v>
      </c>
      <c r="J22" s="2">
        <v>9.7</v>
      </c>
      <c r="K22" s="18"/>
    </row>
    <row r="23" spans="1:11" ht="12.75">
      <c r="A23" s="3">
        <v>80</v>
      </c>
      <c r="B23" s="5">
        <v>312</v>
      </c>
      <c r="C23" s="9">
        <f t="shared" si="1"/>
        <v>49.21135646687697</v>
      </c>
      <c r="D23" s="9">
        <f t="shared" si="2"/>
        <v>186.28958990536276</v>
      </c>
      <c r="E23" s="9">
        <f t="shared" si="3"/>
        <v>3.1048264984227125</v>
      </c>
      <c r="F23" s="9">
        <f t="shared" si="4"/>
        <v>3104.8264984227126</v>
      </c>
      <c r="G23" s="9">
        <f t="shared" si="5"/>
        <v>2232.2460593059936</v>
      </c>
      <c r="H23" s="9">
        <f t="shared" si="6"/>
        <v>37.204100988433225</v>
      </c>
      <c r="I23" s="10">
        <f t="shared" si="0"/>
        <v>624</v>
      </c>
      <c r="J23" s="2">
        <v>9.9</v>
      </c>
      <c r="K23" s="18"/>
    </row>
    <row r="24" spans="1:11" ht="12.75">
      <c r="A24" s="3">
        <v>85</v>
      </c>
      <c r="B24" s="5">
        <v>280</v>
      </c>
      <c r="C24" s="9">
        <f t="shared" si="1"/>
        <v>44.16403785488959</v>
      </c>
      <c r="D24" s="9">
        <f t="shared" si="2"/>
        <v>167.18296529968455</v>
      </c>
      <c r="E24" s="9">
        <f t="shared" si="3"/>
        <v>2.7863827549947424</v>
      </c>
      <c r="F24" s="9">
        <f t="shared" si="4"/>
        <v>2786.3827549947423</v>
      </c>
      <c r="G24" s="9">
        <f t="shared" si="5"/>
        <v>2003.2977455310202</v>
      </c>
      <c r="H24" s="9">
        <f t="shared" si="6"/>
        <v>33.38829575885033</v>
      </c>
      <c r="I24" s="10">
        <f t="shared" si="0"/>
        <v>560</v>
      </c>
      <c r="J24" s="2">
        <v>10.2</v>
      </c>
      <c r="K24" s="18"/>
    </row>
    <row r="25" spans="1:11" ht="12.75">
      <c r="A25" s="3">
        <v>90</v>
      </c>
      <c r="B25" s="5">
        <v>227</v>
      </c>
      <c r="C25" s="9">
        <f t="shared" si="1"/>
        <v>35.80441640378549</v>
      </c>
      <c r="D25" s="9">
        <f t="shared" si="2"/>
        <v>135.53761829652996</v>
      </c>
      <c r="E25" s="9">
        <f t="shared" si="3"/>
        <v>2.258960304942166</v>
      </c>
      <c r="F25" s="9">
        <f t="shared" si="4"/>
        <v>2258.9603049421657</v>
      </c>
      <c r="G25" s="9">
        <f t="shared" si="5"/>
        <v>1624.1021008412197</v>
      </c>
      <c r="H25" s="9">
        <f t="shared" si="6"/>
        <v>27.068368347353662</v>
      </c>
      <c r="I25" s="10">
        <f t="shared" si="0"/>
        <v>454</v>
      </c>
      <c r="J25" s="2">
        <v>10.6</v>
      </c>
      <c r="K25" s="18"/>
    </row>
    <row r="26" spans="1:11" ht="12.75">
      <c r="A26" s="3">
        <v>95</v>
      </c>
      <c r="B26" s="5">
        <v>202</v>
      </c>
      <c r="C26" s="9">
        <f t="shared" si="1"/>
        <v>31.861198738170348</v>
      </c>
      <c r="D26" s="9">
        <f t="shared" si="2"/>
        <v>120.61056782334384</v>
      </c>
      <c r="E26" s="9">
        <f t="shared" si="3"/>
        <v>2.010176130389064</v>
      </c>
      <c r="F26" s="9">
        <f t="shared" si="4"/>
        <v>2010.176130389064</v>
      </c>
      <c r="G26" s="9">
        <f t="shared" si="5"/>
        <v>1445.2362307045214</v>
      </c>
      <c r="H26" s="9">
        <f t="shared" si="6"/>
        <v>24.087270511742023</v>
      </c>
      <c r="I26" s="10">
        <f t="shared" si="0"/>
        <v>404</v>
      </c>
      <c r="J26" s="2">
        <v>10.9</v>
      </c>
      <c r="K26" s="18"/>
    </row>
    <row r="27" spans="1:9" ht="12.75">
      <c r="A27" s="3">
        <v>100</v>
      </c>
      <c r="B27" s="5"/>
      <c r="C27" s="9"/>
      <c r="D27" s="9"/>
      <c r="E27" s="9"/>
      <c r="F27" s="9"/>
      <c r="G27" s="9"/>
      <c r="H27" s="9"/>
      <c r="I27" s="10"/>
    </row>
    <row r="28" spans="1:9" ht="12.75">
      <c r="A28" s="3">
        <v>105</v>
      </c>
      <c r="B28" s="5"/>
      <c r="C28" s="9"/>
      <c r="D28" s="9"/>
      <c r="E28" s="9"/>
      <c r="F28" s="9"/>
      <c r="G28" s="9"/>
      <c r="H28" s="9"/>
      <c r="I28" s="10"/>
    </row>
    <row r="29" spans="1:9" ht="12.75">
      <c r="A29" s="3">
        <v>110</v>
      </c>
      <c r="B29" s="5"/>
      <c r="C29" s="9"/>
      <c r="D29" s="9"/>
      <c r="E29" s="9"/>
      <c r="F29" s="9"/>
      <c r="G29" s="9"/>
      <c r="H29" s="9"/>
      <c r="I29" s="10"/>
    </row>
    <row r="30" spans="1:9" ht="12.75">
      <c r="A30" s="3">
        <v>115</v>
      </c>
      <c r="B30" s="5"/>
      <c r="C30" s="9"/>
      <c r="D30" s="9"/>
      <c r="E30" s="9"/>
      <c r="F30" s="9"/>
      <c r="G30" s="9"/>
      <c r="H30" s="9"/>
      <c r="I30" s="10"/>
    </row>
    <row r="31" spans="1:9" ht="12.75">
      <c r="A31" s="3">
        <v>120</v>
      </c>
      <c r="B31" s="5"/>
      <c r="C31" s="9"/>
      <c r="D31" s="9"/>
      <c r="E31" s="9"/>
      <c r="F31" s="9"/>
      <c r="G31" s="9"/>
      <c r="H31" s="9"/>
      <c r="I31" s="10"/>
    </row>
    <row r="32" spans="1:9" ht="12.75">
      <c r="A32" s="3">
        <v>125</v>
      </c>
      <c r="B32" s="5"/>
      <c r="C32" s="9"/>
      <c r="D32" s="9"/>
      <c r="E32" s="9"/>
      <c r="F32" s="9"/>
      <c r="G32" s="9"/>
      <c r="H32" s="9"/>
      <c r="I32" s="10"/>
    </row>
  </sheetData>
  <printOptions/>
  <pageMargins left="0.34" right="0.3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"/>
    </sheetView>
  </sheetViews>
  <sheetFormatPr defaultColWidth="9.140625" defaultRowHeight="12.75"/>
  <cols>
    <col min="10" max="10" width="5.7109375" style="0" customWidth="1"/>
  </cols>
  <sheetData>
    <row r="1" spans="2:9" ht="18">
      <c r="B1" s="12" t="s">
        <v>30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/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31</v>
      </c>
      <c r="D6" s="8"/>
      <c r="E6" s="4" t="s">
        <v>8</v>
      </c>
      <c r="F6" s="11" t="s">
        <v>32</v>
      </c>
      <c r="G6" s="8"/>
      <c r="H6" s="4" t="s">
        <v>0</v>
      </c>
      <c r="I6" s="16" t="s">
        <v>33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13.5</v>
      </c>
      <c r="D8" s="4" t="s">
        <v>14</v>
      </c>
      <c r="E8" s="4"/>
      <c r="F8" s="15">
        <v>0.76</v>
      </c>
      <c r="H8" s="4" t="s">
        <v>13</v>
      </c>
      <c r="I8" s="7" t="s">
        <v>34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1" ht="12.75">
      <c r="K11" s="20" t="s">
        <v>38</v>
      </c>
    </row>
    <row r="12" spans="1:12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  <c r="K12" s="21" t="s">
        <v>3</v>
      </c>
      <c r="L12" s="3" t="s">
        <v>2</v>
      </c>
    </row>
    <row r="13" spans="1:11" ht="12.75">
      <c r="A13" s="2"/>
      <c r="B13" s="2"/>
      <c r="C13" s="2" t="s">
        <v>45</v>
      </c>
      <c r="D13" s="2"/>
      <c r="E13" s="2"/>
      <c r="F13" s="2"/>
      <c r="G13" s="2"/>
      <c r="H13" s="2"/>
      <c r="I13" s="2"/>
      <c r="K13" s="22"/>
    </row>
    <row r="14" spans="1:12" ht="12.75">
      <c r="A14" s="3">
        <v>40</v>
      </c>
      <c r="B14" s="26">
        <f>C14*6.34</f>
        <v>431.12</v>
      </c>
      <c r="C14" s="9">
        <v>68</v>
      </c>
      <c r="D14" s="9">
        <f aca="true" t="shared" si="0" ref="D14:D21">C14*3.7855</f>
        <v>257.414</v>
      </c>
      <c r="E14" s="9">
        <f aca="true" t="shared" si="1" ref="E14:E21">D14/60</f>
        <v>4.290233333333333</v>
      </c>
      <c r="F14" s="9">
        <f aca="true" t="shared" si="2" ref="F14:F21">E14*1000</f>
        <v>4290.233333333334</v>
      </c>
      <c r="G14" s="9">
        <f aca="true" t="shared" si="3" ref="G14:G21">F14*0.71896</f>
        <v>3084.5061573333337</v>
      </c>
      <c r="H14" s="9">
        <f aca="true" t="shared" si="4" ref="H14:H21">G14/60</f>
        <v>51.40843595555556</v>
      </c>
      <c r="I14" s="10">
        <f aca="true" t="shared" si="5" ref="I14:I21">B14/$E$10</f>
        <v>862.24</v>
      </c>
      <c r="J14" s="2">
        <v>7.6</v>
      </c>
      <c r="K14" s="23">
        <f>L14*3.7855</f>
        <v>223.34449999999998</v>
      </c>
      <c r="L14" s="19">
        <v>59</v>
      </c>
    </row>
    <row r="15" spans="1:12" ht="12.75">
      <c r="A15" s="3">
        <v>50</v>
      </c>
      <c r="B15" s="26">
        <f aca="true" t="shared" si="6" ref="B15:B21">C15*6.34</f>
        <v>405.76</v>
      </c>
      <c r="C15" s="9">
        <v>64</v>
      </c>
      <c r="D15" s="9">
        <f t="shared" si="0"/>
        <v>242.272</v>
      </c>
      <c r="E15" s="9">
        <f t="shared" si="1"/>
        <v>4.037866666666667</v>
      </c>
      <c r="F15" s="9">
        <f t="shared" si="2"/>
        <v>4037.866666666667</v>
      </c>
      <c r="G15" s="9">
        <f t="shared" si="3"/>
        <v>2903.064618666667</v>
      </c>
      <c r="H15" s="9">
        <f t="shared" si="4"/>
        <v>48.38441031111111</v>
      </c>
      <c r="I15" s="10">
        <f t="shared" si="5"/>
        <v>811.52</v>
      </c>
      <c r="J15" s="2">
        <v>8.4</v>
      </c>
      <c r="K15" s="23">
        <f aca="true" t="shared" si="7" ref="K15:K21">L15*3.7855</f>
        <v>204.417</v>
      </c>
      <c r="L15" s="19">
        <v>54</v>
      </c>
    </row>
    <row r="16" spans="1:12" ht="12.75">
      <c r="A16" s="3">
        <v>60</v>
      </c>
      <c r="B16" s="26">
        <f t="shared" si="6"/>
        <v>374.06</v>
      </c>
      <c r="C16" s="9">
        <v>59</v>
      </c>
      <c r="D16" s="9">
        <f t="shared" si="0"/>
        <v>223.34449999999998</v>
      </c>
      <c r="E16" s="9">
        <f t="shared" si="1"/>
        <v>3.722408333333333</v>
      </c>
      <c r="F16" s="9">
        <f t="shared" si="2"/>
        <v>3722.4083333333333</v>
      </c>
      <c r="G16" s="9">
        <f t="shared" si="3"/>
        <v>2676.2626953333333</v>
      </c>
      <c r="H16" s="9">
        <f t="shared" si="4"/>
        <v>44.60437825555555</v>
      </c>
      <c r="I16" s="10">
        <f t="shared" si="5"/>
        <v>748.12</v>
      </c>
      <c r="J16" s="2">
        <v>9.2</v>
      </c>
      <c r="K16" s="23">
        <f t="shared" si="7"/>
        <v>189.275</v>
      </c>
      <c r="L16" s="19">
        <v>50</v>
      </c>
    </row>
    <row r="17" spans="1:12" ht="12.75">
      <c r="A17" s="3">
        <v>70</v>
      </c>
      <c r="B17" s="26">
        <f t="shared" si="6"/>
        <v>348.7</v>
      </c>
      <c r="C17" s="9">
        <v>55</v>
      </c>
      <c r="D17" s="9">
        <f t="shared" si="0"/>
        <v>208.2025</v>
      </c>
      <c r="E17" s="9">
        <f t="shared" si="1"/>
        <v>3.4700416666666665</v>
      </c>
      <c r="F17" s="9">
        <f t="shared" si="2"/>
        <v>3470.0416666666665</v>
      </c>
      <c r="G17" s="9">
        <f t="shared" si="3"/>
        <v>2494.821156666667</v>
      </c>
      <c r="H17" s="9">
        <f t="shared" si="4"/>
        <v>41.58035261111112</v>
      </c>
      <c r="I17" s="10">
        <f t="shared" si="5"/>
        <v>697.4</v>
      </c>
      <c r="J17" s="2">
        <v>10.1</v>
      </c>
      <c r="K17" s="23">
        <f t="shared" si="7"/>
        <v>170.3475</v>
      </c>
      <c r="L17" s="19">
        <v>45</v>
      </c>
    </row>
    <row r="18" spans="1:12" ht="12.75">
      <c r="A18" s="3">
        <v>80</v>
      </c>
      <c r="B18" s="26">
        <f t="shared" si="6"/>
        <v>291.64</v>
      </c>
      <c r="C18" s="9">
        <v>46</v>
      </c>
      <c r="D18" s="9">
        <f t="shared" si="0"/>
        <v>174.13299999999998</v>
      </c>
      <c r="E18" s="9">
        <f t="shared" si="1"/>
        <v>2.9022166666666664</v>
      </c>
      <c r="F18" s="9">
        <f t="shared" si="2"/>
        <v>2902.2166666666662</v>
      </c>
      <c r="G18" s="9">
        <f t="shared" si="3"/>
        <v>2086.5776946666665</v>
      </c>
      <c r="H18" s="9">
        <f t="shared" si="4"/>
        <v>34.77629491111111</v>
      </c>
      <c r="I18" s="10">
        <f t="shared" si="5"/>
        <v>583.28</v>
      </c>
      <c r="J18" s="2">
        <v>10.9</v>
      </c>
      <c r="K18" s="23">
        <f t="shared" si="7"/>
        <v>140.0635</v>
      </c>
      <c r="L18" s="19">
        <v>37</v>
      </c>
    </row>
    <row r="19" spans="1:12" ht="12.75">
      <c r="A19" s="3">
        <v>90</v>
      </c>
      <c r="B19" s="26">
        <f t="shared" si="6"/>
        <v>240.92</v>
      </c>
      <c r="C19" s="9">
        <v>38</v>
      </c>
      <c r="D19" s="9">
        <f t="shared" si="0"/>
        <v>143.849</v>
      </c>
      <c r="E19" s="9">
        <f t="shared" si="1"/>
        <v>2.397483333333333</v>
      </c>
      <c r="F19" s="9">
        <f t="shared" si="2"/>
        <v>2397.483333333333</v>
      </c>
      <c r="G19" s="9">
        <f t="shared" si="3"/>
        <v>1723.6946173333333</v>
      </c>
      <c r="H19" s="9">
        <f t="shared" si="4"/>
        <v>28.728243622222223</v>
      </c>
      <c r="I19" s="10">
        <f t="shared" si="5"/>
        <v>481.84</v>
      </c>
      <c r="J19" s="2">
        <v>11.9</v>
      </c>
      <c r="K19" s="23">
        <f t="shared" si="7"/>
        <v>102.2085</v>
      </c>
      <c r="L19" s="19">
        <v>27</v>
      </c>
    </row>
    <row r="20" spans="1:12" ht="12.75">
      <c r="A20" s="3">
        <v>100</v>
      </c>
      <c r="B20" s="26">
        <f t="shared" si="6"/>
        <v>120.46</v>
      </c>
      <c r="C20" s="9">
        <v>19</v>
      </c>
      <c r="D20" s="9">
        <f t="shared" si="0"/>
        <v>71.9245</v>
      </c>
      <c r="E20" s="9">
        <f t="shared" si="1"/>
        <v>1.1987416666666666</v>
      </c>
      <c r="F20" s="9">
        <f t="shared" si="2"/>
        <v>1198.7416666666666</v>
      </c>
      <c r="G20" s="9">
        <f t="shared" si="3"/>
        <v>861.8473086666667</v>
      </c>
      <c r="H20" s="9">
        <f t="shared" si="4"/>
        <v>14.364121811111112</v>
      </c>
      <c r="I20" s="10">
        <f t="shared" si="5"/>
        <v>240.92</v>
      </c>
      <c r="J20" s="2">
        <v>12.9</v>
      </c>
      <c r="K20" s="23">
        <f t="shared" si="7"/>
        <v>41.640499999999996</v>
      </c>
      <c r="L20" s="19">
        <v>11</v>
      </c>
    </row>
    <row r="21" spans="1:12" ht="12.75">
      <c r="A21" s="3">
        <v>110</v>
      </c>
      <c r="B21" s="26">
        <f t="shared" si="6"/>
        <v>57.06</v>
      </c>
      <c r="C21" s="9">
        <v>9</v>
      </c>
      <c r="D21" s="9">
        <f t="shared" si="0"/>
        <v>34.0695</v>
      </c>
      <c r="E21" s="9">
        <f t="shared" si="1"/>
        <v>0.5678249999999999</v>
      </c>
      <c r="F21" s="9">
        <f t="shared" si="2"/>
        <v>567.8249999999999</v>
      </c>
      <c r="G21" s="9">
        <f t="shared" si="3"/>
        <v>408.24346199999997</v>
      </c>
      <c r="H21" s="9">
        <f t="shared" si="4"/>
        <v>6.8040576999999995</v>
      </c>
      <c r="I21" s="10">
        <f t="shared" si="5"/>
        <v>114.12</v>
      </c>
      <c r="J21" s="19">
        <v>14</v>
      </c>
      <c r="K21" s="23">
        <f t="shared" si="7"/>
        <v>3.7855</v>
      </c>
      <c r="L21" s="19">
        <v>1</v>
      </c>
    </row>
  </sheetData>
  <printOptions/>
  <pageMargins left="0.39" right="0.32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sheetData>
    <row r="1" spans="2:9" ht="18">
      <c r="B1" s="12" t="s">
        <v>17</v>
      </c>
      <c r="C1" s="12"/>
      <c r="D1" s="12"/>
      <c r="E1" s="12"/>
      <c r="F1" s="12"/>
      <c r="G1" s="4"/>
      <c r="H1" s="4"/>
      <c r="I1" s="4"/>
    </row>
    <row r="2" spans="2:9" ht="12.75">
      <c r="B2" s="4"/>
      <c r="C2" s="4"/>
      <c r="D2" s="4" t="s">
        <v>19</v>
      </c>
      <c r="E2" s="4"/>
      <c r="F2" s="4"/>
      <c r="G2" s="4"/>
      <c r="H2" s="4"/>
      <c r="I2" s="4"/>
    </row>
    <row r="4" spans="1:7" ht="24.75">
      <c r="A4" s="1"/>
      <c r="B4" s="1"/>
      <c r="D4" s="13" t="s">
        <v>18</v>
      </c>
      <c r="E4" s="13"/>
      <c r="F4" s="14"/>
      <c r="G4" s="13"/>
    </row>
    <row r="6" spans="2:9" ht="12.75">
      <c r="B6" s="4" t="s">
        <v>16</v>
      </c>
      <c r="C6" s="11" t="s">
        <v>39</v>
      </c>
      <c r="D6" s="8"/>
      <c r="E6" s="4" t="s">
        <v>8</v>
      </c>
      <c r="F6" s="17" t="s">
        <v>40</v>
      </c>
      <c r="G6" s="8"/>
      <c r="H6" s="4" t="s">
        <v>0</v>
      </c>
      <c r="I6" s="16" t="s">
        <v>41</v>
      </c>
    </row>
    <row r="7" spans="1:8" ht="12.75">
      <c r="A7" t="s">
        <v>9</v>
      </c>
      <c r="B7" s="4"/>
      <c r="C7" s="4"/>
      <c r="D7" s="4"/>
      <c r="E7" s="4"/>
      <c r="F7" s="4"/>
      <c r="H7" s="4"/>
    </row>
    <row r="8" spans="2:9" ht="12.75">
      <c r="B8" s="4" t="s">
        <v>15</v>
      </c>
      <c r="C8" s="11">
        <v>13.2</v>
      </c>
      <c r="D8" s="4" t="s">
        <v>14</v>
      </c>
      <c r="E8" s="4"/>
      <c r="F8" s="15">
        <v>0.76</v>
      </c>
      <c r="H8" s="4" t="s">
        <v>13</v>
      </c>
      <c r="I8" s="7" t="s">
        <v>42</v>
      </c>
    </row>
    <row r="9" spans="2:8" ht="13.5" thickBot="1">
      <c r="B9" s="4"/>
      <c r="C9" s="4"/>
      <c r="D9" s="4"/>
      <c r="E9" s="4"/>
      <c r="F9" s="4"/>
      <c r="G9" s="4"/>
      <c r="H9" s="4"/>
    </row>
    <row r="10" spans="1:8" ht="13.5" thickBot="1">
      <c r="A10" s="4" t="s">
        <v>11</v>
      </c>
      <c r="B10" s="4"/>
      <c r="C10" s="4"/>
      <c r="D10" s="4"/>
      <c r="E10" s="6">
        <v>0.5</v>
      </c>
      <c r="F10" s="4" t="s">
        <v>20</v>
      </c>
      <c r="G10" s="4"/>
      <c r="H10" s="4"/>
    </row>
    <row r="12" spans="1:10" ht="12.75">
      <c r="A12" s="3" t="s">
        <v>10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12</v>
      </c>
      <c r="J12" s="4" t="s">
        <v>37</v>
      </c>
    </row>
    <row r="13" spans="1:9" ht="12.75">
      <c r="A13" s="2"/>
      <c r="B13" s="2" t="s">
        <v>45</v>
      </c>
      <c r="C13" s="2"/>
      <c r="D13" s="2"/>
      <c r="E13" s="2"/>
      <c r="F13" s="2"/>
      <c r="G13" s="2"/>
      <c r="H13" s="2"/>
      <c r="I13" s="2"/>
    </row>
    <row r="14" spans="1:11" ht="12.75">
      <c r="A14" s="3">
        <v>35</v>
      </c>
      <c r="B14" s="5">
        <v>506</v>
      </c>
      <c r="C14" s="9">
        <f>B14/6.34</f>
        <v>79.81072555205047</v>
      </c>
      <c r="D14" s="9">
        <f aca="true" t="shared" si="0" ref="D14:D22">C14*3.7855</f>
        <v>302.1235015772871</v>
      </c>
      <c r="E14" s="9">
        <f aca="true" t="shared" si="1" ref="E14:E22">D14/60</f>
        <v>5.035391692954785</v>
      </c>
      <c r="F14" s="9">
        <f aca="true" t="shared" si="2" ref="F14:F22">E14*1000</f>
        <v>5035.391692954785</v>
      </c>
      <c r="G14" s="9">
        <f aca="true" t="shared" si="3" ref="G14:G22">F14*0.71896</f>
        <v>3620.2452115667725</v>
      </c>
      <c r="H14" s="9">
        <f aca="true" t="shared" si="4" ref="H14:H22">G14/60</f>
        <v>60.33742019277954</v>
      </c>
      <c r="I14" s="10">
        <f aca="true" t="shared" si="5" ref="I14:I22">B14/$E$10</f>
        <v>1012</v>
      </c>
      <c r="J14" s="24">
        <v>11.4</v>
      </c>
      <c r="K14" s="18"/>
    </row>
    <row r="15" spans="1:11" ht="12.75">
      <c r="A15" s="3">
        <v>40</v>
      </c>
      <c r="B15" s="5">
        <v>498</v>
      </c>
      <c r="C15" s="9">
        <f aca="true" t="shared" si="6" ref="C15:C22">B15/6.34</f>
        <v>78.54889589905363</v>
      </c>
      <c r="D15" s="9">
        <f t="shared" si="0"/>
        <v>297.3468454258675</v>
      </c>
      <c r="E15" s="9">
        <f t="shared" si="1"/>
        <v>4.955780757097792</v>
      </c>
      <c r="F15" s="9">
        <f t="shared" si="2"/>
        <v>4955.780757097792</v>
      </c>
      <c r="G15" s="9">
        <f t="shared" si="3"/>
        <v>3563.008133123029</v>
      </c>
      <c r="H15" s="9">
        <f t="shared" si="4"/>
        <v>59.38346888538381</v>
      </c>
      <c r="I15" s="10">
        <f t="shared" si="5"/>
        <v>996</v>
      </c>
      <c r="J15" s="24">
        <v>11.5</v>
      </c>
      <c r="K15" s="18"/>
    </row>
    <row r="16" spans="1:11" ht="12.75">
      <c r="A16" s="3">
        <v>45</v>
      </c>
      <c r="B16" s="5">
        <v>494</v>
      </c>
      <c r="C16" s="9">
        <f t="shared" si="6"/>
        <v>77.91798107255521</v>
      </c>
      <c r="D16" s="9">
        <f t="shared" si="0"/>
        <v>294.9585173501577</v>
      </c>
      <c r="E16" s="9">
        <f t="shared" si="1"/>
        <v>4.915975289169295</v>
      </c>
      <c r="F16" s="9">
        <f t="shared" si="2"/>
        <v>4915.975289169295</v>
      </c>
      <c r="G16" s="9">
        <f t="shared" si="3"/>
        <v>3534.389593901157</v>
      </c>
      <c r="H16" s="9">
        <f t="shared" si="4"/>
        <v>58.90649323168595</v>
      </c>
      <c r="I16" s="10">
        <f t="shared" si="5"/>
        <v>988</v>
      </c>
      <c r="J16" s="24">
        <v>12</v>
      </c>
      <c r="K16" s="18"/>
    </row>
    <row r="17" spans="1:11" ht="12.75">
      <c r="A17" s="3">
        <v>50</v>
      </c>
      <c r="B17" s="5">
        <v>493</v>
      </c>
      <c r="C17" s="9">
        <f t="shared" si="6"/>
        <v>77.7602523659306</v>
      </c>
      <c r="D17" s="9">
        <f t="shared" si="0"/>
        <v>294.36143533123027</v>
      </c>
      <c r="E17" s="9">
        <f t="shared" si="1"/>
        <v>4.906023922187171</v>
      </c>
      <c r="F17" s="9">
        <f t="shared" si="2"/>
        <v>4906.023922187172</v>
      </c>
      <c r="G17" s="9">
        <f t="shared" si="3"/>
        <v>3527.234959095689</v>
      </c>
      <c r="H17" s="9">
        <f t="shared" si="4"/>
        <v>58.78724931826149</v>
      </c>
      <c r="I17" s="10">
        <f t="shared" si="5"/>
        <v>986</v>
      </c>
      <c r="J17" s="24">
        <v>12.7</v>
      </c>
      <c r="K17" s="18"/>
    </row>
    <row r="18" spans="1:11" ht="12.75">
      <c r="A18" s="3">
        <v>55</v>
      </c>
      <c r="B18" s="5">
        <v>493</v>
      </c>
      <c r="C18" s="9">
        <f t="shared" si="6"/>
        <v>77.7602523659306</v>
      </c>
      <c r="D18" s="9">
        <f t="shared" si="0"/>
        <v>294.36143533123027</v>
      </c>
      <c r="E18" s="9">
        <f t="shared" si="1"/>
        <v>4.906023922187171</v>
      </c>
      <c r="F18" s="9">
        <f t="shared" si="2"/>
        <v>4906.023922187172</v>
      </c>
      <c r="G18" s="9">
        <f t="shared" si="3"/>
        <v>3527.234959095689</v>
      </c>
      <c r="H18" s="9">
        <f t="shared" si="4"/>
        <v>58.78724931826149</v>
      </c>
      <c r="I18" s="10">
        <f t="shared" si="5"/>
        <v>986</v>
      </c>
      <c r="J18" s="24">
        <v>13.2</v>
      </c>
      <c r="K18" s="18"/>
    </row>
    <row r="19" spans="1:11" ht="12.75">
      <c r="A19" s="3">
        <v>60</v>
      </c>
      <c r="B19" s="5">
        <v>485</v>
      </c>
      <c r="C19" s="9">
        <f t="shared" si="6"/>
        <v>76.49842271293376</v>
      </c>
      <c r="D19" s="9">
        <f t="shared" si="0"/>
        <v>289.5847791798107</v>
      </c>
      <c r="E19" s="9">
        <f t="shared" si="1"/>
        <v>4.826412986330179</v>
      </c>
      <c r="F19" s="9">
        <f t="shared" si="2"/>
        <v>4826.412986330179</v>
      </c>
      <c r="G19" s="9">
        <f t="shared" si="3"/>
        <v>3469.9978806519453</v>
      </c>
      <c r="H19" s="9">
        <f t="shared" si="4"/>
        <v>57.833298010865754</v>
      </c>
      <c r="I19" s="10">
        <f t="shared" si="5"/>
        <v>970</v>
      </c>
      <c r="J19" s="24">
        <v>13.6</v>
      </c>
      <c r="K19" s="18"/>
    </row>
    <row r="20" spans="1:11" ht="12.75">
      <c r="A20" s="3">
        <v>65</v>
      </c>
      <c r="B20" s="5">
        <v>463</v>
      </c>
      <c r="C20" s="9">
        <f t="shared" si="6"/>
        <v>73.02839116719242</v>
      </c>
      <c r="D20" s="9">
        <f t="shared" si="0"/>
        <v>276.4489747634069</v>
      </c>
      <c r="E20" s="9">
        <f t="shared" si="1"/>
        <v>4.607482912723449</v>
      </c>
      <c r="F20" s="9">
        <f t="shared" si="2"/>
        <v>4607.482912723449</v>
      </c>
      <c r="G20" s="9">
        <f t="shared" si="3"/>
        <v>3312.595914931651</v>
      </c>
      <c r="H20" s="9">
        <f t="shared" si="4"/>
        <v>55.20993191552751</v>
      </c>
      <c r="I20" s="10">
        <f t="shared" si="5"/>
        <v>926</v>
      </c>
      <c r="J20" s="24">
        <v>13.9</v>
      </c>
      <c r="K20" s="18"/>
    </row>
    <row r="21" spans="1:11" ht="12.75">
      <c r="A21" s="3">
        <v>70</v>
      </c>
      <c r="B21" s="5">
        <v>433</v>
      </c>
      <c r="C21" s="9">
        <f t="shared" si="6"/>
        <v>68.29652996845427</v>
      </c>
      <c r="D21" s="9">
        <f t="shared" si="0"/>
        <v>258.5365141955836</v>
      </c>
      <c r="E21" s="9">
        <f t="shared" si="1"/>
        <v>4.3089419032597265</v>
      </c>
      <c r="F21" s="9">
        <f t="shared" si="2"/>
        <v>4308.941903259726</v>
      </c>
      <c r="G21" s="9">
        <f t="shared" si="3"/>
        <v>3097.956870767613</v>
      </c>
      <c r="H21" s="9">
        <f t="shared" si="4"/>
        <v>51.63261451279355</v>
      </c>
      <c r="I21" s="10">
        <f t="shared" si="5"/>
        <v>866</v>
      </c>
      <c r="J21" s="24">
        <v>14.2</v>
      </c>
      <c r="K21" s="18"/>
    </row>
    <row r="22" spans="1:11" ht="12.75">
      <c r="A22" s="3">
        <v>75</v>
      </c>
      <c r="B22" s="5">
        <v>402</v>
      </c>
      <c r="C22" s="9">
        <f t="shared" si="6"/>
        <v>63.40694006309148</v>
      </c>
      <c r="D22" s="9">
        <f t="shared" si="0"/>
        <v>240.0269716088328</v>
      </c>
      <c r="E22" s="9">
        <f t="shared" si="1"/>
        <v>4.00044952681388</v>
      </c>
      <c r="F22" s="9">
        <f t="shared" si="2"/>
        <v>4000.4495268138803</v>
      </c>
      <c r="G22" s="9">
        <f t="shared" si="3"/>
        <v>2876.1631917981076</v>
      </c>
      <c r="H22" s="9">
        <f t="shared" si="4"/>
        <v>47.93605319663513</v>
      </c>
      <c r="I22" s="10">
        <f t="shared" si="5"/>
        <v>804</v>
      </c>
      <c r="J22" s="24">
        <v>14.5</v>
      </c>
      <c r="K22" s="18"/>
    </row>
    <row r="23" spans="1:11" ht="12.75">
      <c r="A23" s="3"/>
      <c r="B23" s="5"/>
      <c r="C23" s="9"/>
      <c r="D23" s="9"/>
      <c r="E23" s="9"/>
      <c r="F23" s="9"/>
      <c r="G23" s="9"/>
      <c r="H23" s="9"/>
      <c r="I23" s="10"/>
      <c r="J23" s="2"/>
      <c r="K23" s="18"/>
    </row>
    <row r="24" spans="1:11" ht="12.75">
      <c r="A24" s="25" t="s">
        <v>43</v>
      </c>
      <c r="B24" s="5"/>
      <c r="C24" s="9"/>
      <c r="D24" s="9"/>
      <c r="E24" s="9"/>
      <c r="F24" s="9"/>
      <c r="G24" s="9"/>
      <c r="H24" s="9"/>
      <c r="I24" s="10"/>
      <c r="J24" s="2"/>
      <c r="K24" s="18"/>
    </row>
    <row r="25" spans="1:11" ht="12.75">
      <c r="A25" s="3"/>
      <c r="B25" s="5"/>
      <c r="C25" s="9"/>
      <c r="D25" s="9"/>
      <c r="E25" s="9"/>
      <c r="F25" s="9"/>
      <c r="G25" s="9"/>
      <c r="H25" s="9"/>
      <c r="I25" s="10"/>
      <c r="J25" s="2"/>
      <c r="K25" s="18"/>
    </row>
    <row r="26" spans="1:11" ht="12.75">
      <c r="A26" s="3"/>
      <c r="B26" s="5"/>
      <c r="C26" s="9"/>
      <c r="D26" s="9"/>
      <c r="E26" s="9"/>
      <c r="F26" s="9"/>
      <c r="G26" s="9"/>
      <c r="H26" s="9"/>
      <c r="I26" s="10"/>
      <c r="J26" s="2"/>
      <c r="K26" s="18"/>
    </row>
    <row r="27" spans="1:9" ht="12.75">
      <c r="A27" s="3"/>
      <c r="B27" s="5"/>
      <c r="C27" s="9"/>
      <c r="D27" s="9"/>
      <c r="E27" s="9"/>
      <c r="F27" s="9"/>
      <c r="G27" s="9"/>
      <c r="H27" s="9"/>
      <c r="I27" s="10"/>
    </row>
    <row r="28" spans="1:9" ht="12.75">
      <c r="A28" s="3"/>
      <c r="B28" s="5"/>
      <c r="C28" s="9"/>
      <c r="D28" s="9"/>
      <c r="E28" s="9"/>
      <c r="F28" s="9"/>
      <c r="G28" s="9"/>
      <c r="H28" s="9"/>
      <c r="I28" s="10"/>
    </row>
    <row r="29" spans="1:9" ht="12.75">
      <c r="A29" s="3"/>
      <c r="B29" s="5"/>
      <c r="C29" s="9"/>
      <c r="D29" s="9"/>
      <c r="E29" s="9"/>
      <c r="F29" s="9"/>
      <c r="G29" s="9"/>
      <c r="H29" s="9"/>
      <c r="I29" s="10"/>
    </row>
    <row r="30" spans="1:9" ht="12.75">
      <c r="A30" s="3"/>
      <c r="B30" s="5"/>
      <c r="C30" s="9"/>
      <c r="D30" s="9"/>
      <c r="E30" s="9"/>
      <c r="F30" s="9"/>
      <c r="G30" s="9"/>
      <c r="H30" s="9"/>
      <c r="I30" s="10"/>
    </row>
    <row r="31" spans="1:9" ht="12.75">
      <c r="A31" s="3"/>
      <c r="B31" s="5"/>
      <c r="C31" s="9"/>
      <c r="D31" s="9"/>
      <c r="E31" s="9"/>
      <c r="F31" s="9"/>
      <c r="G31" s="9"/>
      <c r="H31" s="9"/>
      <c r="I31" s="10"/>
    </row>
    <row r="32" spans="1:9" ht="12.75">
      <c r="A32" s="3"/>
      <c r="B32" s="5"/>
      <c r="C32" s="9"/>
      <c r="D32" s="9"/>
      <c r="E32" s="9"/>
      <c r="F32" s="9"/>
      <c r="G32" s="9"/>
      <c r="H32" s="9"/>
      <c r="I3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Jeff Lucius</cp:lastModifiedBy>
  <cp:lastPrinted>2002-04-15T18:48:14Z</cp:lastPrinted>
  <dcterms:created xsi:type="dcterms:W3CDTF">2000-12-15T20:36:38Z</dcterms:created>
  <dcterms:modified xsi:type="dcterms:W3CDTF">2004-03-13T22:32:26Z</dcterms:modified>
  <cp:category/>
  <cp:version/>
  <cp:contentType/>
  <cp:contentStatus/>
</cp:coreProperties>
</file>